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 Board Meeting\2019FY\3 December Board Meeting\"/>
    </mc:Choice>
  </mc:AlternateContent>
  <xr:revisionPtr revIDLastSave="0" documentId="8_{8FAB9B44-80D2-4FDD-9408-C35FF44A9660}" xr6:coauthVersionLast="40" xr6:coauthVersionMax="40" xr10:uidLastSave="{00000000-0000-0000-0000-000000000000}"/>
  <bookViews>
    <workbookView xWindow="0" yWindow="0" windowWidth="23040" windowHeight="8988" xr2:uid="{00000000-000D-0000-FFFF-FFFF00000000}"/>
  </bookViews>
  <sheets>
    <sheet name="glNewMonthEndOperatingStatemen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61" i="1" l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62" i="1" s="1"/>
  <c r="P63" i="1" s="1"/>
  <c r="H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J27" i="1"/>
  <c r="J62" i="1" s="1"/>
  <c r="B62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D27" i="1"/>
  <c r="D62" i="1" s="1"/>
  <c r="F27" i="1" l="1"/>
  <c r="F62" i="1" s="1"/>
  <c r="L27" i="1"/>
  <c r="L62" i="1" s="1"/>
</calcChain>
</file>

<file path=xl/sharedStrings.xml><?xml version="1.0" encoding="utf-8"?>
<sst xmlns="http://schemas.openxmlformats.org/spreadsheetml/2006/main" count="517" uniqueCount="68">
  <si>
    <t>Millville Housing Authority</t>
  </si>
  <si>
    <t>Operating Statement</t>
  </si>
  <si>
    <t>One Month Ending 10/31/2018</t>
  </si>
  <si>
    <t>Program: Public Housing          Project: COCC</t>
  </si>
  <si>
    <t/>
  </si>
  <si>
    <t>Period</t>
  </si>
  <si>
    <t>YTD</t>
  </si>
  <si>
    <t>Annual</t>
  </si>
  <si>
    <t>Remaining</t>
  </si>
  <si>
    <t>Amount</t>
  </si>
  <si>
    <t>Budget</t>
  </si>
  <si>
    <t>Variance</t>
  </si>
  <si>
    <t>INCOME</t>
  </si>
  <si>
    <t>3610.00.000 Interest Income</t>
  </si>
  <si>
    <t>3620.00.114 Computer/IT Support Income</t>
  </si>
  <si>
    <t>3620.99.710 Property Mgnt Fee Income</t>
  </si>
  <si>
    <t>3620.99.720 Asset Mgnt Fee Income</t>
  </si>
  <si>
    <t>3620.99.730 Bookkeeping Fee Income</t>
  </si>
  <si>
    <t>3620.99.740 Prog Mgnt Fee Inc - JCP Antenna Rental 10%</t>
  </si>
  <si>
    <t>3620.99.741 Prog Mgnt Fee Inc - JCP Office Space Rental 10%</t>
  </si>
  <si>
    <t>3620.99.742 Prog Mgnt Fee Inc - RVW Office Space Rental 10%</t>
  </si>
  <si>
    <t>3620.99.743 Prog Mgnt Fee Inc - MVP Office Space Rental 10%</t>
  </si>
  <si>
    <t>3620.99.744 Prog Mgnt Fee Inc - Capital Fund 8%</t>
  </si>
  <si>
    <t>3620.99.747 Prog Mgnt Fee Inc - Wildwood HA</t>
  </si>
  <si>
    <t>3620.99.748 Prog Mgnt Fee Inc - S8 Admin 10%</t>
  </si>
  <si>
    <t>3620.99.749 Prog Mgnt Fee Inc - Salem HA</t>
  </si>
  <si>
    <t>3620.99.770 Caring Licensing Fee</t>
  </si>
  <si>
    <t>3620.99.772 Caring Adult Day Care</t>
  </si>
  <si>
    <t>3650.00.000 Miscellaneous Other Income</t>
  </si>
  <si>
    <t>TOTAL INCOME</t>
  </si>
  <si>
    <t>EXPENSES</t>
  </si>
  <si>
    <t>4110.00.000 Administrative Salaries</t>
  </si>
  <si>
    <t>4110.00.001 Administrative Overtime</t>
  </si>
  <si>
    <t>4110.00.003 Compensated Absences</t>
  </si>
  <si>
    <t>4110.00.004 Employee Benefit-Health/Dental/Eye</t>
  </si>
  <si>
    <t>4130.00.002 Credit/Criminal Background Checks</t>
  </si>
  <si>
    <t>4130.00.004 General Legal Expense</t>
  </si>
  <si>
    <t>4140.00.000 Staff Training</t>
  </si>
  <si>
    <t>4140.00.001 Staff Training - Travel Expenses</t>
  </si>
  <si>
    <t>4150.00.000 Staff Travel</t>
  </si>
  <si>
    <t>4170.00.000 Accounting Fees</t>
  </si>
  <si>
    <t>4171.00.000 Auditing Fees</t>
  </si>
  <si>
    <t>4180.00.000 Office Rent</t>
  </si>
  <si>
    <t>4184.00.000 Professional Fees/Services</t>
  </si>
  <si>
    <t>4190.00.002 Publications/Subscriptions</t>
  </si>
  <si>
    <t>4190.00.004 Membership Dues and Fees</t>
  </si>
  <si>
    <t>4190.00.006 Telephone</t>
  </si>
  <si>
    <t>4190.00.008 Office Supplies</t>
  </si>
  <si>
    <t>4190.00.010 Copier and Supplies</t>
  </si>
  <si>
    <t>4190.00.012 Cell Phones/Pagers</t>
  </si>
  <si>
    <t>4190.00.014 Payroll Services</t>
  </si>
  <si>
    <t>4190.00.016 Postage/Express</t>
  </si>
  <si>
    <t>4190.00.018 Legal Ads</t>
  </si>
  <si>
    <t>4190.00.022 Internet</t>
  </si>
  <si>
    <t>4190.00.024 Answering Service/Voicemail</t>
  </si>
  <si>
    <t>4190.00.026 Other Misc Admin Expenses</t>
  </si>
  <si>
    <t>4190.00.029 Employee Services - Health</t>
  </si>
  <si>
    <t>4190.00.038 Bank/Credit Card Fees</t>
  </si>
  <si>
    <t>4190.00.111 Computer Hardware</t>
  </si>
  <si>
    <t>4190.00.112 Computer Software</t>
  </si>
  <si>
    <t>4190.00.115 Computer System Support</t>
  </si>
  <si>
    <t>4220.00.004 Tenant Svcs - HCFC Activities-</t>
  </si>
  <si>
    <t>4420.00.010 Materials-Janitorial/Cleaning</t>
  </si>
  <si>
    <t>4510.00.000 Insurance</t>
  </si>
  <si>
    <t>4541.00.000 Employee Benefits-Pension</t>
  </si>
  <si>
    <t>4596.00.000 Security/Lease Enforcement Salaries</t>
  </si>
  <si>
    <t>TOTAL EXPENSES</t>
  </si>
  <si>
    <t>SURPLUS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</si>
</sst>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0;\(#,##0.00\);"/>
  </numFmts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"/>
      <family val="2"/>
    </font>
    <font>
      <b/>
      <sz val="7"/>
      <color rgb="FF000000"/>
      <name val="Arial"/>
      <family val="2"/>
    </font>
    <font>
      <sz val="10"/>
      <color rgb="FF000000"/>
      <name val="Arial"/>
      <family val="2"/>
    </font>
    <font>
      <sz val="7"/>
      <color rgb="FF000000"/>
      <name val="Arial"/>
      <family val="2"/>
    </font>
    <font>
      <sz val="6"/>
      <color rgb="FF000000"/>
      <name val="Arial"/>
      <family val="2"/>
    </font>
    <font>
      <b/>
      <sz val="6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  <xf numFmtId="164" fontId="7" fillId="0" borderId="1" xfId="0" applyNumberFormat="1" applyFont="1" applyFill="1" applyBorder="1" applyAlignment="1">
      <alignment horizontal="right" vertical="top" wrapText="1" readingOrder="1"/>
    </xf>
    <xf numFmtId="0" fontId="7" fillId="0" borderId="2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6"/>
  <sheetViews>
    <sheetView showGridLines="0" tabSelected="1" workbookViewId="0">
      <selection activeCell="F56" sqref="F56"/>
    </sheetView>
  </sheetViews>
  <sheetFormatPr defaultRowHeight="14.4" x14ac:dyDescent="0.3"/>
  <cols>
    <col min="1" max="1" width="21.109375" customWidth="1"/>
    <col min="2" max="2" width="9.5546875" customWidth="1"/>
    <col min="3" max="3" width="0.44140625" customWidth="1"/>
    <col min="4" max="4" width="9.5546875" customWidth="1"/>
    <col min="5" max="5" width="0.44140625" customWidth="1"/>
    <col min="6" max="6" width="9.5546875" customWidth="1"/>
    <col min="7" max="7" width="0.44140625" customWidth="1"/>
    <col min="8" max="8" width="9.5546875" customWidth="1"/>
    <col min="9" max="9" width="0.44140625" customWidth="1"/>
    <col min="10" max="10" width="9.5546875" customWidth="1"/>
    <col min="11" max="11" width="0.44140625" customWidth="1"/>
    <col min="12" max="12" width="9.5546875" customWidth="1"/>
    <col min="13" max="13" width="0.44140625" customWidth="1"/>
    <col min="14" max="14" width="9.5546875" customWidth="1"/>
    <col min="15" max="15" width="0.44140625" customWidth="1"/>
    <col min="16" max="16" width="9.5546875" customWidth="1"/>
    <col min="17" max="17" width="0" hidden="1" customWidth="1"/>
    <col min="18" max="18" width="0.44140625" customWidth="1"/>
  </cols>
  <sheetData>
    <row r="1" spans="1:16" ht="14.4" customHeight="1" x14ac:dyDescent="0.3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6" ht="18" customHeight="1" x14ac:dyDescent="0.3">
      <c r="A2" s="10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16" ht="14.4" customHeight="1" x14ac:dyDescent="0.3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pans="1:16" ht="14.4" customHeight="1" x14ac:dyDescent="0.3">
      <c r="A4" s="12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</row>
    <row r="5" spans="1:16" ht="21.6" customHeight="1" x14ac:dyDescent="0.3">
      <c r="A5" s="12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pans="1:16" x14ac:dyDescent="0.3">
      <c r="A6" s="1" t="s">
        <v>4</v>
      </c>
      <c r="B6" s="2" t="s">
        <v>5</v>
      </c>
      <c r="C6" s="1" t="s">
        <v>4</v>
      </c>
      <c r="D6" s="2" t="s">
        <v>5</v>
      </c>
      <c r="E6" s="1" t="s">
        <v>4</v>
      </c>
      <c r="F6" s="2" t="s">
        <v>5</v>
      </c>
      <c r="G6" s="1" t="s">
        <v>4</v>
      </c>
      <c r="H6" s="2" t="s">
        <v>6</v>
      </c>
      <c r="I6" s="1" t="s">
        <v>4</v>
      </c>
      <c r="J6" s="2" t="s">
        <v>6</v>
      </c>
      <c r="K6" s="1" t="s">
        <v>4</v>
      </c>
      <c r="L6" s="2" t="s">
        <v>6</v>
      </c>
      <c r="M6" s="1" t="s">
        <v>4</v>
      </c>
      <c r="N6" s="2" t="s">
        <v>7</v>
      </c>
      <c r="O6" s="2" t="s">
        <v>4</v>
      </c>
      <c r="P6" s="2" t="s">
        <v>8</v>
      </c>
    </row>
    <row r="7" spans="1:16" x14ac:dyDescent="0.3">
      <c r="A7" s="1" t="s">
        <v>4</v>
      </c>
      <c r="B7" s="2" t="s">
        <v>9</v>
      </c>
      <c r="C7" s="1" t="s">
        <v>4</v>
      </c>
      <c r="D7" s="2" t="s">
        <v>10</v>
      </c>
      <c r="E7" s="1" t="s">
        <v>4</v>
      </c>
      <c r="F7" s="2" t="s">
        <v>11</v>
      </c>
      <c r="G7" s="1" t="s">
        <v>4</v>
      </c>
      <c r="H7" s="2" t="s">
        <v>9</v>
      </c>
      <c r="I7" s="1" t="s">
        <v>4</v>
      </c>
      <c r="J7" s="2" t="s">
        <v>10</v>
      </c>
      <c r="K7" s="1" t="s">
        <v>4</v>
      </c>
      <c r="L7" s="2" t="s">
        <v>11</v>
      </c>
      <c r="M7" s="1" t="s">
        <v>4</v>
      </c>
      <c r="N7" s="2" t="s">
        <v>10</v>
      </c>
      <c r="O7" s="2" t="s">
        <v>4</v>
      </c>
      <c r="P7" s="2" t="s">
        <v>10</v>
      </c>
    </row>
    <row r="8" spans="1:16" x14ac:dyDescent="0.3">
      <c r="A8" s="3" t="s">
        <v>12</v>
      </c>
      <c r="B8" s="4" t="s">
        <v>4</v>
      </c>
      <c r="C8" s="4" t="s">
        <v>4</v>
      </c>
      <c r="D8" s="5" t="s">
        <v>4</v>
      </c>
      <c r="E8" s="4" t="s">
        <v>4</v>
      </c>
      <c r="F8" s="5" t="s">
        <v>4</v>
      </c>
      <c r="G8" s="4" t="s">
        <v>4</v>
      </c>
      <c r="H8" s="4" t="s">
        <v>4</v>
      </c>
      <c r="I8" s="2" t="s">
        <v>4</v>
      </c>
      <c r="J8" s="4" t="s">
        <v>4</v>
      </c>
      <c r="K8" s="2" t="s">
        <v>4</v>
      </c>
      <c r="L8" s="2" t="s">
        <v>4</v>
      </c>
      <c r="M8" s="2" t="s">
        <v>4</v>
      </c>
      <c r="N8" s="2" t="s">
        <v>4</v>
      </c>
      <c r="O8" s="2" t="s">
        <v>4</v>
      </c>
      <c r="P8" s="5" t="s">
        <v>4</v>
      </c>
    </row>
    <row r="9" spans="1:16" x14ac:dyDescent="0.3">
      <c r="A9" s="6" t="s">
        <v>13</v>
      </c>
      <c r="B9" s="7">
        <v>2.81</v>
      </c>
      <c r="C9" s="5" t="s">
        <v>4</v>
      </c>
      <c r="D9" s="7">
        <v>500</v>
      </c>
      <c r="E9" s="5" t="s">
        <v>4</v>
      </c>
      <c r="F9" s="7">
        <v>-497.19</v>
      </c>
      <c r="G9" s="5" t="s">
        <v>4</v>
      </c>
      <c r="H9" s="7">
        <v>2.81</v>
      </c>
      <c r="I9" s="5" t="s">
        <v>4</v>
      </c>
      <c r="J9" s="7">
        <v>500</v>
      </c>
      <c r="K9" s="5" t="s">
        <v>4</v>
      </c>
      <c r="L9" s="7">
        <v>-497.19</v>
      </c>
      <c r="M9" s="5" t="s">
        <v>4</v>
      </c>
      <c r="N9" s="7">
        <v>6000</v>
      </c>
      <c r="O9" s="5" t="s">
        <v>4</v>
      </c>
      <c r="P9" s="7">
        <v>-5997.19</v>
      </c>
    </row>
    <row r="10" spans="1:16" ht="19.2" x14ac:dyDescent="0.3">
      <c r="A10" s="6" t="s">
        <v>14</v>
      </c>
      <c r="B10" s="7">
        <v>179</v>
      </c>
      <c r="C10" s="5" t="s">
        <v>4</v>
      </c>
      <c r="D10" s="7">
        <v>0</v>
      </c>
      <c r="E10" s="5" t="s">
        <v>4</v>
      </c>
      <c r="F10" s="7">
        <v>179</v>
      </c>
      <c r="G10" s="5" t="s">
        <v>4</v>
      </c>
      <c r="H10" s="7">
        <v>179</v>
      </c>
      <c r="I10" s="5" t="s">
        <v>4</v>
      </c>
      <c r="J10" s="7">
        <v>0</v>
      </c>
      <c r="K10" s="5" t="s">
        <v>4</v>
      </c>
      <c r="L10" s="7">
        <v>179</v>
      </c>
      <c r="M10" s="5" t="s">
        <v>4</v>
      </c>
      <c r="N10" s="7">
        <v>0</v>
      </c>
      <c r="O10" s="5" t="s">
        <v>4</v>
      </c>
      <c r="P10" s="7">
        <v>179</v>
      </c>
    </row>
    <row r="11" spans="1:16" ht="19.2" x14ac:dyDescent="0.3">
      <c r="A11" s="6" t="s">
        <v>15</v>
      </c>
      <c r="B11" s="7">
        <v>34256.910000000003</v>
      </c>
      <c r="C11" s="5" t="s">
        <v>4</v>
      </c>
      <c r="D11" s="7">
        <v>35679.916666666664</v>
      </c>
      <c r="E11" s="5" t="s">
        <v>4</v>
      </c>
      <c r="F11" s="7">
        <v>-1423.0066666666667</v>
      </c>
      <c r="G11" s="5" t="s">
        <v>4</v>
      </c>
      <c r="H11" s="7">
        <v>34256.910000000003</v>
      </c>
      <c r="I11" s="5" t="s">
        <v>4</v>
      </c>
      <c r="J11" s="7">
        <v>35679.919999999998</v>
      </c>
      <c r="K11" s="5" t="s">
        <v>4</v>
      </c>
      <c r="L11" s="7">
        <v>-1423.01</v>
      </c>
      <c r="M11" s="5" t="s">
        <v>4</v>
      </c>
      <c r="N11" s="7">
        <v>428159</v>
      </c>
      <c r="O11" s="5" t="s">
        <v>4</v>
      </c>
      <c r="P11" s="7">
        <v>-393902.09</v>
      </c>
    </row>
    <row r="12" spans="1:16" ht="19.2" x14ac:dyDescent="0.3">
      <c r="A12" s="6" t="s">
        <v>16</v>
      </c>
      <c r="B12" s="7">
        <v>4910</v>
      </c>
      <c r="C12" s="5" t="s">
        <v>4</v>
      </c>
      <c r="D12" s="7">
        <v>4920</v>
      </c>
      <c r="E12" s="5" t="s">
        <v>4</v>
      </c>
      <c r="F12" s="7">
        <v>-10</v>
      </c>
      <c r="G12" s="5" t="s">
        <v>4</v>
      </c>
      <c r="H12" s="7">
        <v>4910</v>
      </c>
      <c r="I12" s="5" t="s">
        <v>4</v>
      </c>
      <c r="J12" s="7">
        <v>4920</v>
      </c>
      <c r="K12" s="5" t="s">
        <v>4</v>
      </c>
      <c r="L12" s="7">
        <v>-10</v>
      </c>
      <c r="M12" s="5" t="s">
        <v>4</v>
      </c>
      <c r="N12" s="7">
        <v>59040</v>
      </c>
      <c r="O12" s="5" t="s">
        <v>4</v>
      </c>
      <c r="P12" s="7">
        <v>-54130</v>
      </c>
    </row>
    <row r="13" spans="1:16" ht="19.2" x14ac:dyDescent="0.3">
      <c r="A13" s="6" t="s">
        <v>17</v>
      </c>
      <c r="B13" s="7">
        <v>4935</v>
      </c>
      <c r="C13" s="5" t="s">
        <v>4</v>
      </c>
      <c r="D13" s="7">
        <v>4925.833333333333</v>
      </c>
      <c r="E13" s="5" t="s">
        <v>4</v>
      </c>
      <c r="F13" s="7">
        <v>9.1666666666666661</v>
      </c>
      <c r="G13" s="5" t="s">
        <v>4</v>
      </c>
      <c r="H13" s="7">
        <v>4935</v>
      </c>
      <c r="I13" s="5" t="s">
        <v>4</v>
      </c>
      <c r="J13" s="7">
        <v>4925.83</v>
      </c>
      <c r="K13" s="5" t="s">
        <v>4</v>
      </c>
      <c r="L13" s="7">
        <v>9.17</v>
      </c>
      <c r="M13" s="5" t="s">
        <v>4</v>
      </c>
      <c r="N13" s="7">
        <v>59110</v>
      </c>
      <c r="O13" s="5" t="s">
        <v>4</v>
      </c>
      <c r="P13" s="7">
        <v>-54175</v>
      </c>
    </row>
    <row r="14" spans="1:16" ht="19.2" x14ac:dyDescent="0.3">
      <c r="A14" s="6" t="s">
        <v>18</v>
      </c>
      <c r="B14" s="7">
        <v>398.98</v>
      </c>
      <c r="C14" s="5" t="s">
        <v>4</v>
      </c>
      <c r="D14" s="7">
        <v>406.5</v>
      </c>
      <c r="E14" s="5" t="s">
        <v>4</v>
      </c>
      <c r="F14" s="7">
        <v>-7.52</v>
      </c>
      <c r="G14" s="5" t="s">
        <v>4</v>
      </c>
      <c r="H14" s="7">
        <v>398.98</v>
      </c>
      <c r="I14" s="5" t="s">
        <v>4</v>
      </c>
      <c r="J14" s="7">
        <v>406.5</v>
      </c>
      <c r="K14" s="5" t="s">
        <v>4</v>
      </c>
      <c r="L14" s="7">
        <v>-7.52</v>
      </c>
      <c r="M14" s="5" t="s">
        <v>4</v>
      </c>
      <c r="N14" s="7">
        <v>4878</v>
      </c>
      <c r="O14" s="5" t="s">
        <v>4</v>
      </c>
      <c r="P14" s="7">
        <v>-4479.0200000000004</v>
      </c>
    </row>
    <row r="15" spans="1:16" ht="19.2" x14ac:dyDescent="0.3">
      <c r="A15" s="6" t="s">
        <v>19</v>
      </c>
      <c r="B15" s="7">
        <v>139.25</v>
      </c>
      <c r="C15" s="5" t="s">
        <v>4</v>
      </c>
      <c r="D15" s="7">
        <v>90</v>
      </c>
      <c r="E15" s="5" t="s">
        <v>4</v>
      </c>
      <c r="F15" s="7">
        <v>49.25</v>
      </c>
      <c r="G15" s="5" t="s">
        <v>4</v>
      </c>
      <c r="H15" s="7">
        <v>139.25</v>
      </c>
      <c r="I15" s="5" t="s">
        <v>4</v>
      </c>
      <c r="J15" s="7">
        <v>90</v>
      </c>
      <c r="K15" s="5" t="s">
        <v>4</v>
      </c>
      <c r="L15" s="7">
        <v>49.25</v>
      </c>
      <c r="M15" s="5" t="s">
        <v>4</v>
      </c>
      <c r="N15" s="7">
        <v>1080</v>
      </c>
      <c r="O15" s="5" t="s">
        <v>4</v>
      </c>
      <c r="P15" s="7">
        <v>-940.75</v>
      </c>
    </row>
    <row r="16" spans="1:16" ht="19.2" x14ac:dyDescent="0.3">
      <c r="A16" s="6" t="s">
        <v>20</v>
      </c>
      <c r="B16" s="7">
        <v>25.5</v>
      </c>
      <c r="C16" s="5" t="s">
        <v>4</v>
      </c>
      <c r="D16" s="7">
        <v>25.5</v>
      </c>
      <c r="E16" s="5" t="s">
        <v>4</v>
      </c>
      <c r="F16" s="7">
        <v>0</v>
      </c>
      <c r="G16" s="5" t="s">
        <v>4</v>
      </c>
      <c r="H16" s="7">
        <v>25.5</v>
      </c>
      <c r="I16" s="5" t="s">
        <v>4</v>
      </c>
      <c r="J16" s="7">
        <v>25.5</v>
      </c>
      <c r="K16" s="5" t="s">
        <v>4</v>
      </c>
      <c r="L16" s="7">
        <v>0</v>
      </c>
      <c r="M16" s="5" t="s">
        <v>4</v>
      </c>
      <c r="N16" s="7">
        <v>306</v>
      </c>
      <c r="O16" s="5" t="s">
        <v>4</v>
      </c>
      <c r="P16" s="7">
        <v>-280.5</v>
      </c>
    </row>
    <row r="17" spans="1:16" ht="19.2" x14ac:dyDescent="0.3">
      <c r="A17" s="6" t="s">
        <v>21</v>
      </c>
      <c r="B17" s="7">
        <v>506</v>
      </c>
      <c r="C17" s="5" t="s">
        <v>4</v>
      </c>
      <c r="D17" s="7">
        <v>744</v>
      </c>
      <c r="E17" s="5" t="s">
        <v>4</v>
      </c>
      <c r="F17" s="7">
        <v>-238</v>
      </c>
      <c r="G17" s="5" t="s">
        <v>4</v>
      </c>
      <c r="H17" s="7">
        <v>506</v>
      </c>
      <c r="I17" s="5" t="s">
        <v>4</v>
      </c>
      <c r="J17" s="7">
        <v>744</v>
      </c>
      <c r="K17" s="5" t="s">
        <v>4</v>
      </c>
      <c r="L17" s="7">
        <v>-238</v>
      </c>
      <c r="M17" s="5" t="s">
        <v>4</v>
      </c>
      <c r="N17" s="7">
        <v>8928</v>
      </c>
      <c r="O17" s="5" t="s">
        <v>4</v>
      </c>
      <c r="P17" s="7">
        <v>-8422</v>
      </c>
    </row>
    <row r="18" spans="1:16" ht="19.2" x14ac:dyDescent="0.3">
      <c r="A18" s="6" t="s">
        <v>22</v>
      </c>
      <c r="B18" s="7">
        <v>6997.33</v>
      </c>
      <c r="C18" s="5" t="s">
        <v>4</v>
      </c>
      <c r="D18" s="7">
        <v>6934.666666666667</v>
      </c>
      <c r="E18" s="5" t="s">
        <v>4</v>
      </c>
      <c r="F18" s="7">
        <v>62.663333333333334</v>
      </c>
      <c r="G18" s="5" t="s">
        <v>4</v>
      </c>
      <c r="H18" s="7">
        <v>6997.33</v>
      </c>
      <c r="I18" s="5" t="s">
        <v>4</v>
      </c>
      <c r="J18" s="7">
        <v>6934.67</v>
      </c>
      <c r="K18" s="5" t="s">
        <v>4</v>
      </c>
      <c r="L18" s="7">
        <v>62.66</v>
      </c>
      <c r="M18" s="5" t="s">
        <v>4</v>
      </c>
      <c r="N18" s="7">
        <v>83216</v>
      </c>
      <c r="O18" s="5" t="s">
        <v>4</v>
      </c>
      <c r="P18" s="7">
        <v>-76218.67</v>
      </c>
    </row>
    <row r="19" spans="1:16" ht="19.2" x14ac:dyDescent="0.3">
      <c r="A19" s="6" t="s">
        <v>23</v>
      </c>
      <c r="B19" s="7">
        <v>7004</v>
      </c>
      <c r="C19" s="5" t="s">
        <v>4</v>
      </c>
      <c r="D19" s="7">
        <v>7004</v>
      </c>
      <c r="E19" s="5" t="s">
        <v>4</v>
      </c>
      <c r="F19" s="7">
        <v>0</v>
      </c>
      <c r="G19" s="5" t="s">
        <v>4</v>
      </c>
      <c r="H19" s="7">
        <v>7004</v>
      </c>
      <c r="I19" s="5" t="s">
        <v>4</v>
      </c>
      <c r="J19" s="7">
        <v>7004</v>
      </c>
      <c r="K19" s="5" t="s">
        <v>4</v>
      </c>
      <c r="L19" s="7">
        <v>0</v>
      </c>
      <c r="M19" s="5" t="s">
        <v>4</v>
      </c>
      <c r="N19" s="7">
        <v>84048</v>
      </c>
      <c r="O19" s="5" t="s">
        <v>4</v>
      </c>
      <c r="P19" s="7">
        <v>-77044</v>
      </c>
    </row>
    <row r="20" spans="1:16" ht="19.2" x14ac:dyDescent="0.3">
      <c r="A20" s="6" t="s">
        <v>24</v>
      </c>
      <c r="B20" s="7">
        <v>1293.9000000000001</v>
      </c>
      <c r="C20" s="5" t="s">
        <v>4</v>
      </c>
      <c r="D20" s="7">
        <v>0</v>
      </c>
      <c r="E20" s="5" t="s">
        <v>4</v>
      </c>
      <c r="F20" s="7">
        <v>1293.9000000000001</v>
      </c>
      <c r="G20" s="5" t="s">
        <v>4</v>
      </c>
      <c r="H20" s="7">
        <v>1293.9000000000001</v>
      </c>
      <c r="I20" s="5" t="s">
        <v>4</v>
      </c>
      <c r="J20" s="7">
        <v>0</v>
      </c>
      <c r="K20" s="5" t="s">
        <v>4</v>
      </c>
      <c r="L20" s="7">
        <v>1293.9000000000001</v>
      </c>
      <c r="M20" s="5" t="s">
        <v>4</v>
      </c>
      <c r="N20" s="7">
        <v>0</v>
      </c>
      <c r="O20" s="5" t="s">
        <v>4</v>
      </c>
      <c r="P20" s="7">
        <v>1293.9000000000001</v>
      </c>
    </row>
    <row r="21" spans="1:16" ht="19.2" x14ac:dyDescent="0.3">
      <c r="A21" s="6" t="s">
        <v>25</v>
      </c>
      <c r="B21" s="7">
        <v>7295.83</v>
      </c>
      <c r="C21" s="5" t="s">
        <v>4</v>
      </c>
      <c r="D21" s="7">
        <v>7295</v>
      </c>
      <c r="E21" s="5" t="s">
        <v>4</v>
      </c>
      <c r="F21" s="7">
        <v>0.83</v>
      </c>
      <c r="G21" s="5" t="s">
        <v>4</v>
      </c>
      <c r="H21" s="7">
        <v>7295.83</v>
      </c>
      <c r="I21" s="5" t="s">
        <v>4</v>
      </c>
      <c r="J21" s="7">
        <v>7295</v>
      </c>
      <c r="K21" s="5" t="s">
        <v>4</v>
      </c>
      <c r="L21" s="7">
        <v>0.83</v>
      </c>
      <c r="M21" s="5" t="s">
        <v>4</v>
      </c>
      <c r="N21" s="7">
        <v>87540</v>
      </c>
      <c r="O21" s="5" t="s">
        <v>4</v>
      </c>
      <c r="P21" s="7">
        <v>-80244.17</v>
      </c>
    </row>
    <row r="22" spans="1:16" ht="19.2" x14ac:dyDescent="0.3">
      <c r="A22" s="6" t="s">
        <v>26</v>
      </c>
      <c r="B22" s="7">
        <v>2188.3200000000002</v>
      </c>
      <c r="C22" s="5" t="s">
        <v>4</v>
      </c>
      <c r="D22" s="7">
        <v>2083.3333333333335</v>
      </c>
      <c r="E22" s="5" t="s">
        <v>4</v>
      </c>
      <c r="F22" s="7">
        <v>104.98666666666666</v>
      </c>
      <c r="G22" s="5" t="s">
        <v>4</v>
      </c>
      <c r="H22" s="7">
        <v>2188.3200000000002</v>
      </c>
      <c r="I22" s="5" t="s">
        <v>4</v>
      </c>
      <c r="J22" s="7">
        <v>2083.33</v>
      </c>
      <c r="K22" s="5" t="s">
        <v>4</v>
      </c>
      <c r="L22" s="7">
        <v>104.99</v>
      </c>
      <c r="M22" s="5" t="s">
        <v>4</v>
      </c>
      <c r="N22" s="7">
        <v>25000</v>
      </c>
      <c r="O22" s="5" t="s">
        <v>4</v>
      </c>
      <c r="P22" s="7">
        <v>-22811.68</v>
      </c>
    </row>
    <row r="23" spans="1:16" ht="19.2" x14ac:dyDescent="0.3">
      <c r="A23" s="6" t="s">
        <v>27</v>
      </c>
      <c r="B23" s="7">
        <v>50</v>
      </c>
      <c r="C23" s="5" t="s">
        <v>4</v>
      </c>
      <c r="D23" s="7">
        <v>100</v>
      </c>
      <c r="E23" s="5" t="s">
        <v>4</v>
      </c>
      <c r="F23" s="7">
        <v>-50</v>
      </c>
      <c r="G23" s="5" t="s">
        <v>4</v>
      </c>
      <c r="H23" s="7">
        <v>50</v>
      </c>
      <c r="I23" s="5" t="s">
        <v>4</v>
      </c>
      <c r="J23" s="7">
        <v>100</v>
      </c>
      <c r="K23" s="5" t="s">
        <v>4</v>
      </c>
      <c r="L23" s="7">
        <v>-50</v>
      </c>
      <c r="M23" s="5" t="s">
        <v>4</v>
      </c>
      <c r="N23" s="7">
        <v>1200</v>
      </c>
      <c r="O23" s="5" t="s">
        <v>4</v>
      </c>
      <c r="P23" s="7">
        <v>-1150</v>
      </c>
    </row>
    <row r="24" spans="1:16" ht="19.2" x14ac:dyDescent="0.3">
      <c r="A24" s="6" t="s">
        <v>28</v>
      </c>
      <c r="B24" s="7">
        <v>25.5</v>
      </c>
      <c r="C24" s="5" t="s">
        <v>4</v>
      </c>
      <c r="D24" s="7">
        <v>666.66666666666663</v>
      </c>
      <c r="E24" s="5" t="s">
        <v>4</v>
      </c>
      <c r="F24" s="7">
        <v>-641.16666666666663</v>
      </c>
      <c r="G24" s="5" t="s">
        <v>4</v>
      </c>
      <c r="H24" s="7">
        <v>25.5</v>
      </c>
      <c r="I24" s="5" t="s">
        <v>4</v>
      </c>
      <c r="J24" s="7">
        <v>666.67</v>
      </c>
      <c r="K24" s="5" t="s">
        <v>4</v>
      </c>
      <c r="L24" s="7">
        <v>-641.16999999999996</v>
      </c>
      <c r="M24" s="5" t="s">
        <v>4</v>
      </c>
      <c r="N24" s="7">
        <v>8000</v>
      </c>
      <c r="O24" s="5" t="s">
        <v>4</v>
      </c>
      <c r="P24" s="7">
        <v>-7974.5</v>
      </c>
    </row>
    <row r="25" spans="1:16" x14ac:dyDescent="0.3">
      <c r="A25" s="3" t="s">
        <v>29</v>
      </c>
      <c r="B25" s="8">
        <v>70208.33</v>
      </c>
      <c r="C25" s="4" t="s">
        <v>4</v>
      </c>
      <c r="D25" s="8">
        <v>71375.416666666672</v>
      </c>
      <c r="E25" s="4" t="s">
        <v>4</v>
      </c>
      <c r="F25" s="8">
        <v>-1167.0866666666666</v>
      </c>
      <c r="G25" s="4" t="s">
        <v>4</v>
      </c>
      <c r="H25" s="8">
        <v>70208.33</v>
      </c>
      <c r="I25" s="2" t="s">
        <v>4</v>
      </c>
      <c r="J25" s="8">
        <v>71375.42</v>
      </c>
      <c r="K25" s="2" t="s">
        <v>4</v>
      </c>
      <c r="L25" s="8">
        <v>-1167.0899999999999</v>
      </c>
      <c r="M25" s="2" t="s">
        <v>4</v>
      </c>
      <c r="N25" s="8">
        <v>856505</v>
      </c>
      <c r="O25" s="2" t="s">
        <v>4</v>
      </c>
      <c r="P25" s="8">
        <v>-786296.67</v>
      </c>
    </row>
    <row r="26" spans="1:16" x14ac:dyDescent="0.3">
      <c r="A26" s="3" t="s">
        <v>30</v>
      </c>
      <c r="B26" s="4" t="s">
        <v>4</v>
      </c>
      <c r="C26" s="4" t="s">
        <v>4</v>
      </c>
      <c r="D26" s="5" t="s">
        <v>4</v>
      </c>
      <c r="E26" s="4" t="s">
        <v>4</v>
      </c>
      <c r="F26" s="5" t="s">
        <v>4</v>
      </c>
      <c r="G26" s="4" t="s">
        <v>4</v>
      </c>
      <c r="H26" s="4" t="s">
        <v>4</v>
      </c>
      <c r="I26" s="2" t="s">
        <v>4</v>
      </c>
      <c r="J26" s="4" t="s">
        <v>4</v>
      </c>
      <c r="K26" s="2" t="s">
        <v>4</v>
      </c>
      <c r="L26" s="2" t="s">
        <v>4</v>
      </c>
      <c r="M26" s="2" t="s">
        <v>4</v>
      </c>
      <c r="N26" s="2" t="s">
        <v>4</v>
      </c>
      <c r="O26" s="2" t="s">
        <v>4</v>
      </c>
      <c r="P26" s="5" t="s">
        <v>4</v>
      </c>
    </row>
    <row r="27" spans="1:16" ht="19.2" x14ac:dyDescent="0.3">
      <c r="A27" s="6" t="s">
        <v>31</v>
      </c>
      <c r="B27" s="7">
        <v>36559.879999999997</v>
      </c>
      <c r="C27" s="5" t="s">
        <v>4</v>
      </c>
      <c r="D27" s="7">
        <f>399639*0.0769230769230769</f>
        <v>30741.461538461528</v>
      </c>
      <c r="E27" s="5" t="s">
        <v>4</v>
      </c>
      <c r="F27" s="7">
        <f>+D27-B27</f>
        <v>-5818.4184615384693</v>
      </c>
      <c r="G27" s="5" t="s">
        <v>4</v>
      </c>
      <c r="H27" s="7">
        <v>36559.879999999997</v>
      </c>
      <c r="I27" s="5" t="s">
        <v>4</v>
      </c>
      <c r="J27" s="7">
        <f>399639*0.0769230769230769</f>
        <v>30741.461538461528</v>
      </c>
      <c r="K27" s="5" t="s">
        <v>4</v>
      </c>
      <c r="L27" s="7">
        <f>+J27-H27</f>
        <v>-5818.4184615384693</v>
      </c>
      <c r="M27" s="5" t="s">
        <v>4</v>
      </c>
      <c r="N27" s="7">
        <v>399639</v>
      </c>
      <c r="O27" s="5" t="s">
        <v>4</v>
      </c>
      <c r="P27" s="7">
        <f>+N27-H27</f>
        <v>363079.12</v>
      </c>
    </row>
    <row r="28" spans="1:16" ht="19.2" x14ac:dyDescent="0.3">
      <c r="A28" s="6" t="s">
        <v>32</v>
      </c>
      <c r="B28" s="7">
        <v>0</v>
      </c>
      <c r="C28" s="5" t="s">
        <v>4</v>
      </c>
      <c r="D28" s="7">
        <v>250</v>
      </c>
      <c r="E28" s="5" t="s">
        <v>4</v>
      </c>
      <c r="F28" s="7">
        <f t="shared" ref="F28:F61" si="0">+D28-B28</f>
        <v>250</v>
      </c>
      <c r="G28" s="5" t="s">
        <v>4</v>
      </c>
      <c r="H28" s="7">
        <v>0</v>
      </c>
      <c r="I28" s="5" t="s">
        <v>4</v>
      </c>
      <c r="J28" s="7">
        <v>250</v>
      </c>
      <c r="K28" s="5" t="s">
        <v>4</v>
      </c>
      <c r="L28" s="7">
        <f t="shared" ref="L28:L61" si="1">+J28-H28</f>
        <v>250</v>
      </c>
      <c r="M28" s="5" t="s">
        <v>4</v>
      </c>
      <c r="N28" s="7">
        <v>3000</v>
      </c>
      <c r="O28" s="5" t="s">
        <v>4</v>
      </c>
      <c r="P28" s="7">
        <f t="shared" ref="P28:P61" si="2">+N28-H28</f>
        <v>3000</v>
      </c>
    </row>
    <row r="29" spans="1:16" ht="19.2" x14ac:dyDescent="0.3">
      <c r="A29" s="6" t="s">
        <v>33</v>
      </c>
      <c r="B29" s="7">
        <v>166.67</v>
      </c>
      <c r="C29" s="5" t="s">
        <v>4</v>
      </c>
      <c r="D29" s="7">
        <v>166.66666666666666</v>
      </c>
      <c r="E29" s="5" t="s">
        <v>4</v>
      </c>
      <c r="F29" s="7">
        <f t="shared" si="0"/>
        <v>-3.3333333333303017E-3</v>
      </c>
      <c r="G29" s="5" t="s">
        <v>4</v>
      </c>
      <c r="H29" s="7">
        <v>166.67</v>
      </c>
      <c r="I29" s="5" t="s">
        <v>4</v>
      </c>
      <c r="J29" s="7">
        <v>166.66666666666666</v>
      </c>
      <c r="K29" s="5" t="s">
        <v>4</v>
      </c>
      <c r="L29" s="7">
        <f t="shared" si="1"/>
        <v>-3.3333333333303017E-3</v>
      </c>
      <c r="M29" s="5" t="s">
        <v>4</v>
      </c>
      <c r="N29" s="7">
        <v>2000</v>
      </c>
      <c r="O29" s="5" t="s">
        <v>4</v>
      </c>
      <c r="P29" s="7">
        <f t="shared" si="2"/>
        <v>1833.33</v>
      </c>
    </row>
    <row r="30" spans="1:16" ht="19.2" x14ac:dyDescent="0.3">
      <c r="A30" s="6" t="s">
        <v>34</v>
      </c>
      <c r="B30" s="7">
        <v>9424.5300000000007</v>
      </c>
      <c r="C30" s="5" t="s">
        <v>4</v>
      </c>
      <c r="D30" s="7">
        <v>8568.5</v>
      </c>
      <c r="E30" s="5" t="s">
        <v>4</v>
      </c>
      <c r="F30" s="7">
        <f t="shared" si="0"/>
        <v>-856.03000000000065</v>
      </c>
      <c r="G30" s="5" t="s">
        <v>4</v>
      </c>
      <c r="H30" s="7">
        <v>9424.5300000000007</v>
      </c>
      <c r="I30" s="5" t="s">
        <v>4</v>
      </c>
      <c r="J30" s="7">
        <v>8568.5</v>
      </c>
      <c r="K30" s="5" t="s">
        <v>4</v>
      </c>
      <c r="L30" s="7">
        <f t="shared" si="1"/>
        <v>-856.03000000000065</v>
      </c>
      <c r="M30" s="5" t="s">
        <v>4</v>
      </c>
      <c r="N30" s="7">
        <v>102822</v>
      </c>
      <c r="O30" s="5" t="s">
        <v>4</v>
      </c>
      <c r="P30" s="7">
        <f t="shared" si="2"/>
        <v>93397.47</v>
      </c>
    </row>
    <row r="31" spans="1:16" ht="19.2" x14ac:dyDescent="0.3">
      <c r="A31" s="6" t="s">
        <v>35</v>
      </c>
      <c r="B31" s="7">
        <v>24</v>
      </c>
      <c r="C31" s="5" t="s">
        <v>4</v>
      </c>
      <c r="D31" s="7">
        <v>0</v>
      </c>
      <c r="E31" s="5" t="s">
        <v>4</v>
      </c>
      <c r="F31" s="7">
        <f t="shared" si="0"/>
        <v>-24</v>
      </c>
      <c r="G31" s="5" t="s">
        <v>4</v>
      </c>
      <c r="H31" s="7">
        <v>24</v>
      </c>
      <c r="I31" s="5" t="s">
        <v>4</v>
      </c>
      <c r="J31" s="7">
        <v>0</v>
      </c>
      <c r="K31" s="5" t="s">
        <v>4</v>
      </c>
      <c r="L31" s="7">
        <f t="shared" si="1"/>
        <v>-24</v>
      </c>
      <c r="M31" s="5" t="s">
        <v>4</v>
      </c>
      <c r="N31" s="7">
        <v>0</v>
      </c>
      <c r="O31" s="5" t="s">
        <v>4</v>
      </c>
      <c r="P31" s="7">
        <f t="shared" si="2"/>
        <v>-24</v>
      </c>
    </row>
    <row r="32" spans="1:16" ht="19.2" x14ac:dyDescent="0.3">
      <c r="A32" s="6" t="s">
        <v>36</v>
      </c>
      <c r="B32" s="7">
        <v>1073</v>
      </c>
      <c r="C32" s="5" t="s">
        <v>4</v>
      </c>
      <c r="D32" s="7">
        <v>2000</v>
      </c>
      <c r="E32" s="5" t="s">
        <v>4</v>
      </c>
      <c r="F32" s="7">
        <f t="shared" si="0"/>
        <v>927</v>
      </c>
      <c r="G32" s="5" t="s">
        <v>4</v>
      </c>
      <c r="H32" s="7">
        <v>1073</v>
      </c>
      <c r="I32" s="5" t="s">
        <v>4</v>
      </c>
      <c r="J32" s="7">
        <v>2000</v>
      </c>
      <c r="K32" s="5" t="s">
        <v>4</v>
      </c>
      <c r="L32" s="7">
        <f t="shared" si="1"/>
        <v>927</v>
      </c>
      <c r="M32" s="5" t="s">
        <v>4</v>
      </c>
      <c r="N32" s="7">
        <v>24000</v>
      </c>
      <c r="O32" s="5" t="s">
        <v>4</v>
      </c>
      <c r="P32" s="7">
        <f t="shared" si="2"/>
        <v>22927</v>
      </c>
    </row>
    <row r="33" spans="1:16" x14ac:dyDescent="0.3">
      <c r="A33" s="6" t="s">
        <v>37</v>
      </c>
      <c r="B33" s="7">
        <v>0</v>
      </c>
      <c r="C33" s="5" t="s">
        <v>4</v>
      </c>
      <c r="D33" s="7">
        <v>1333.3333333333333</v>
      </c>
      <c r="E33" s="5" t="s">
        <v>4</v>
      </c>
      <c r="F33" s="7">
        <f t="shared" si="0"/>
        <v>1333.3333333333333</v>
      </c>
      <c r="G33" s="5" t="s">
        <v>4</v>
      </c>
      <c r="H33" s="7">
        <v>0</v>
      </c>
      <c r="I33" s="5" t="s">
        <v>4</v>
      </c>
      <c r="J33" s="7">
        <v>1333.3333333333333</v>
      </c>
      <c r="K33" s="5" t="s">
        <v>4</v>
      </c>
      <c r="L33" s="7">
        <f t="shared" si="1"/>
        <v>1333.3333333333333</v>
      </c>
      <c r="M33" s="5" t="s">
        <v>4</v>
      </c>
      <c r="N33" s="7">
        <v>16000</v>
      </c>
      <c r="O33" s="5" t="s">
        <v>4</v>
      </c>
      <c r="P33" s="7">
        <f t="shared" si="2"/>
        <v>16000</v>
      </c>
    </row>
    <row r="34" spans="1:16" ht="19.2" x14ac:dyDescent="0.3">
      <c r="A34" s="6" t="s">
        <v>38</v>
      </c>
      <c r="B34" s="7">
        <v>0</v>
      </c>
      <c r="C34" s="5" t="s">
        <v>4</v>
      </c>
      <c r="D34" s="7">
        <v>875</v>
      </c>
      <c r="E34" s="5" t="s">
        <v>4</v>
      </c>
      <c r="F34" s="7">
        <f t="shared" si="0"/>
        <v>875</v>
      </c>
      <c r="G34" s="5" t="s">
        <v>4</v>
      </c>
      <c r="H34" s="7">
        <v>0</v>
      </c>
      <c r="I34" s="5" t="s">
        <v>4</v>
      </c>
      <c r="J34" s="7">
        <v>875</v>
      </c>
      <c r="K34" s="5" t="s">
        <v>4</v>
      </c>
      <c r="L34" s="7">
        <f t="shared" si="1"/>
        <v>875</v>
      </c>
      <c r="M34" s="5" t="s">
        <v>4</v>
      </c>
      <c r="N34" s="7">
        <v>10500</v>
      </c>
      <c r="O34" s="5" t="s">
        <v>4</v>
      </c>
      <c r="P34" s="7">
        <f t="shared" si="2"/>
        <v>10500</v>
      </c>
    </row>
    <row r="35" spans="1:16" x14ac:dyDescent="0.3">
      <c r="A35" s="6" t="s">
        <v>39</v>
      </c>
      <c r="B35" s="7">
        <v>518.02</v>
      </c>
      <c r="C35" s="5" t="s">
        <v>4</v>
      </c>
      <c r="D35" s="7">
        <v>1333.3333333333333</v>
      </c>
      <c r="E35" s="5" t="s">
        <v>4</v>
      </c>
      <c r="F35" s="7">
        <f t="shared" si="0"/>
        <v>815.31333333333328</v>
      </c>
      <c r="G35" s="5" t="s">
        <v>4</v>
      </c>
      <c r="H35" s="7">
        <v>518.02</v>
      </c>
      <c r="I35" s="5" t="s">
        <v>4</v>
      </c>
      <c r="J35" s="7">
        <v>1333.3333333333333</v>
      </c>
      <c r="K35" s="5" t="s">
        <v>4</v>
      </c>
      <c r="L35" s="7">
        <f t="shared" si="1"/>
        <v>815.31333333333328</v>
      </c>
      <c r="M35" s="5" t="s">
        <v>4</v>
      </c>
      <c r="N35" s="7">
        <v>16000</v>
      </c>
      <c r="O35" s="5" t="s">
        <v>4</v>
      </c>
      <c r="P35" s="7">
        <f t="shared" si="2"/>
        <v>15481.98</v>
      </c>
    </row>
    <row r="36" spans="1:16" x14ac:dyDescent="0.3">
      <c r="A36" s="6" t="s">
        <v>40</v>
      </c>
      <c r="B36" s="7">
        <v>4850</v>
      </c>
      <c r="C36" s="5" t="s">
        <v>4</v>
      </c>
      <c r="D36" s="7">
        <v>6516.666666666667</v>
      </c>
      <c r="E36" s="5" t="s">
        <v>4</v>
      </c>
      <c r="F36" s="7">
        <f t="shared" si="0"/>
        <v>1666.666666666667</v>
      </c>
      <c r="G36" s="5" t="s">
        <v>4</v>
      </c>
      <c r="H36" s="7">
        <v>4850</v>
      </c>
      <c r="I36" s="5" t="s">
        <v>4</v>
      </c>
      <c r="J36" s="7">
        <v>6516.666666666667</v>
      </c>
      <c r="K36" s="5" t="s">
        <v>4</v>
      </c>
      <c r="L36" s="7">
        <f t="shared" si="1"/>
        <v>1666.666666666667</v>
      </c>
      <c r="M36" s="5" t="s">
        <v>4</v>
      </c>
      <c r="N36" s="7">
        <v>78200</v>
      </c>
      <c r="O36" s="5" t="s">
        <v>4</v>
      </c>
      <c r="P36" s="7">
        <f t="shared" si="2"/>
        <v>73350</v>
      </c>
    </row>
    <row r="37" spans="1:16" x14ac:dyDescent="0.3">
      <c r="A37" s="6" t="s">
        <v>41</v>
      </c>
      <c r="B37" s="7">
        <v>0</v>
      </c>
      <c r="C37" s="5" t="s">
        <v>4</v>
      </c>
      <c r="D37" s="7">
        <v>83.333333333333329</v>
      </c>
      <c r="E37" s="5" t="s">
        <v>4</v>
      </c>
      <c r="F37" s="7">
        <f t="shared" si="0"/>
        <v>83.333333333333329</v>
      </c>
      <c r="G37" s="5" t="s">
        <v>4</v>
      </c>
      <c r="H37" s="7">
        <v>0</v>
      </c>
      <c r="I37" s="5" t="s">
        <v>4</v>
      </c>
      <c r="J37" s="7">
        <v>83.333333333333329</v>
      </c>
      <c r="K37" s="5" t="s">
        <v>4</v>
      </c>
      <c r="L37" s="7">
        <f t="shared" si="1"/>
        <v>83.333333333333329</v>
      </c>
      <c r="M37" s="5" t="s">
        <v>4</v>
      </c>
      <c r="N37" s="7">
        <v>1000</v>
      </c>
      <c r="O37" s="5" t="s">
        <v>4</v>
      </c>
      <c r="P37" s="7">
        <f t="shared" si="2"/>
        <v>1000</v>
      </c>
    </row>
    <row r="38" spans="1:16" x14ac:dyDescent="0.3">
      <c r="A38" s="6" t="s">
        <v>42</v>
      </c>
      <c r="B38" s="7">
        <v>900</v>
      </c>
      <c r="C38" s="5" t="s">
        <v>4</v>
      </c>
      <c r="D38" s="7">
        <v>900</v>
      </c>
      <c r="E38" s="5" t="s">
        <v>4</v>
      </c>
      <c r="F38" s="7">
        <f t="shared" si="0"/>
        <v>0</v>
      </c>
      <c r="G38" s="5" t="s">
        <v>4</v>
      </c>
      <c r="H38" s="7">
        <v>900</v>
      </c>
      <c r="I38" s="5" t="s">
        <v>4</v>
      </c>
      <c r="J38" s="7">
        <v>900</v>
      </c>
      <c r="K38" s="5" t="s">
        <v>4</v>
      </c>
      <c r="L38" s="7">
        <f t="shared" si="1"/>
        <v>0</v>
      </c>
      <c r="M38" s="5" t="s">
        <v>4</v>
      </c>
      <c r="N38" s="7">
        <v>10800</v>
      </c>
      <c r="O38" s="5" t="s">
        <v>4</v>
      </c>
      <c r="P38" s="7">
        <f t="shared" si="2"/>
        <v>9900</v>
      </c>
    </row>
    <row r="39" spans="1:16" ht="19.2" x14ac:dyDescent="0.3">
      <c r="A39" s="6" t="s">
        <v>43</v>
      </c>
      <c r="B39" s="7">
        <v>0</v>
      </c>
      <c r="C39" s="5" t="s">
        <v>4</v>
      </c>
      <c r="D39" s="7">
        <v>208.33333333333334</v>
      </c>
      <c r="E39" s="5" t="s">
        <v>4</v>
      </c>
      <c r="F39" s="7">
        <f t="shared" si="0"/>
        <v>208.33333333333334</v>
      </c>
      <c r="G39" s="5" t="s">
        <v>4</v>
      </c>
      <c r="H39" s="7">
        <v>0</v>
      </c>
      <c r="I39" s="5" t="s">
        <v>4</v>
      </c>
      <c r="J39" s="7">
        <v>208.33333333333334</v>
      </c>
      <c r="K39" s="5" t="s">
        <v>4</v>
      </c>
      <c r="L39" s="7">
        <f t="shared" si="1"/>
        <v>208.33333333333334</v>
      </c>
      <c r="M39" s="5" t="s">
        <v>4</v>
      </c>
      <c r="N39" s="7">
        <v>2500</v>
      </c>
      <c r="O39" s="5" t="s">
        <v>4</v>
      </c>
      <c r="P39" s="7">
        <f t="shared" si="2"/>
        <v>2500</v>
      </c>
    </row>
    <row r="40" spans="1:16" ht="19.2" x14ac:dyDescent="0.3">
      <c r="A40" s="6" t="s">
        <v>44</v>
      </c>
      <c r="B40" s="7">
        <v>15</v>
      </c>
      <c r="C40" s="5" t="s">
        <v>4</v>
      </c>
      <c r="D40" s="7">
        <v>25</v>
      </c>
      <c r="E40" s="5" t="s">
        <v>4</v>
      </c>
      <c r="F40" s="7">
        <f t="shared" si="0"/>
        <v>10</v>
      </c>
      <c r="G40" s="5" t="s">
        <v>4</v>
      </c>
      <c r="H40" s="7">
        <v>15</v>
      </c>
      <c r="I40" s="5" t="s">
        <v>4</v>
      </c>
      <c r="J40" s="7">
        <v>25</v>
      </c>
      <c r="K40" s="5" t="s">
        <v>4</v>
      </c>
      <c r="L40" s="7">
        <f t="shared" si="1"/>
        <v>10</v>
      </c>
      <c r="M40" s="5" t="s">
        <v>4</v>
      </c>
      <c r="N40" s="7">
        <v>300</v>
      </c>
      <c r="O40" s="5" t="s">
        <v>4</v>
      </c>
      <c r="P40" s="7">
        <f t="shared" si="2"/>
        <v>285</v>
      </c>
    </row>
    <row r="41" spans="1:16" ht="19.2" x14ac:dyDescent="0.3">
      <c r="A41" s="6" t="s">
        <v>45</v>
      </c>
      <c r="B41" s="7">
        <v>2160</v>
      </c>
      <c r="C41" s="5" t="s">
        <v>4</v>
      </c>
      <c r="D41" s="7">
        <v>100</v>
      </c>
      <c r="E41" s="5" t="s">
        <v>4</v>
      </c>
      <c r="F41" s="7">
        <f t="shared" si="0"/>
        <v>-2060</v>
      </c>
      <c r="G41" s="5" t="s">
        <v>4</v>
      </c>
      <c r="H41" s="7">
        <v>2160</v>
      </c>
      <c r="I41" s="5" t="s">
        <v>4</v>
      </c>
      <c r="J41" s="7">
        <v>100</v>
      </c>
      <c r="K41" s="5" t="s">
        <v>4</v>
      </c>
      <c r="L41" s="7">
        <f t="shared" si="1"/>
        <v>-2060</v>
      </c>
      <c r="M41" s="5" t="s">
        <v>4</v>
      </c>
      <c r="N41" s="7">
        <v>1200</v>
      </c>
      <c r="O41" s="5" t="s">
        <v>4</v>
      </c>
      <c r="P41" s="7">
        <f t="shared" si="2"/>
        <v>-960</v>
      </c>
    </row>
    <row r="42" spans="1:16" x14ac:dyDescent="0.3">
      <c r="A42" s="6" t="s">
        <v>46</v>
      </c>
      <c r="B42" s="7">
        <v>305.04000000000002</v>
      </c>
      <c r="C42" s="5" t="s">
        <v>4</v>
      </c>
      <c r="D42" s="7">
        <v>166.66666666666666</v>
      </c>
      <c r="E42" s="5" t="s">
        <v>4</v>
      </c>
      <c r="F42" s="7">
        <f t="shared" si="0"/>
        <v>-138.37333333333336</v>
      </c>
      <c r="G42" s="5" t="s">
        <v>4</v>
      </c>
      <c r="H42" s="7">
        <v>305.04000000000002</v>
      </c>
      <c r="I42" s="5" t="s">
        <v>4</v>
      </c>
      <c r="J42" s="7">
        <v>166.66666666666666</v>
      </c>
      <c r="K42" s="5" t="s">
        <v>4</v>
      </c>
      <c r="L42" s="7">
        <f t="shared" si="1"/>
        <v>-138.37333333333336</v>
      </c>
      <c r="M42" s="5" t="s">
        <v>4</v>
      </c>
      <c r="N42" s="7">
        <v>2000</v>
      </c>
      <c r="O42" s="5" t="s">
        <v>4</v>
      </c>
      <c r="P42" s="7">
        <f t="shared" si="2"/>
        <v>1694.96</v>
      </c>
    </row>
    <row r="43" spans="1:16" x14ac:dyDescent="0.3">
      <c r="A43" s="6" t="s">
        <v>47</v>
      </c>
      <c r="B43" s="7">
        <v>420.34</v>
      </c>
      <c r="C43" s="5" t="s">
        <v>4</v>
      </c>
      <c r="D43" s="7">
        <v>666.66666666666663</v>
      </c>
      <c r="E43" s="5" t="s">
        <v>4</v>
      </c>
      <c r="F43" s="7">
        <f t="shared" si="0"/>
        <v>246.32666666666665</v>
      </c>
      <c r="G43" s="5" t="s">
        <v>4</v>
      </c>
      <c r="H43" s="7">
        <v>420.34</v>
      </c>
      <c r="I43" s="5" t="s">
        <v>4</v>
      </c>
      <c r="J43" s="7">
        <v>666.66666666666663</v>
      </c>
      <c r="K43" s="5" t="s">
        <v>4</v>
      </c>
      <c r="L43" s="7">
        <f t="shared" si="1"/>
        <v>246.32666666666665</v>
      </c>
      <c r="M43" s="5" t="s">
        <v>4</v>
      </c>
      <c r="N43" s="7">
        <v>8000</v>
      </c>
      <c r="O43" s="5" t="s">
        <v>4</v>
      </c>
      <c r="P43" s="7">
        <f t="shared" si="2"/>
        <v>7579.66</v>
      </c>
    </row>
    <row r="44" spans="1:16" ht="19.2" x14ac:dyDescent="0.3">
      <c r="A44" s="6" t="s">
        <v>48</v>
      </c>
      <c r="B44" s="7">
        <v>291.68</v>
      </c>
      <c r="C44" s="5" t="s">
        <v>4</v>
      </c>
      <c r="D44" s="7">
        <v>500</v>
      </c>
      <c r="E44" s="5" t="s">
        <v>4</v>
      </c>
      <c r="F44" s="7">
        <f t="shared" si="0"/>
        <v>208.32</v>
      </c>
      <c r="G44" s="5" t="s">
        <v>4</v>
      </c>
      <c r="H44" s="7">
        <v>291.68</v>
      </c>
      <c r="I44" s="5" t="s">
        <v>4</v>
      </c>
      <c r="J44" s="7">
        <v>500</v>
      </c>
      <c r="K44" s="5" t="s">
        <v>4</v>
      </c>
      <c r="L44" s="7">
        <f t="shared" si="1"/>
        <v>208.32</v>
      </c>
      <c r="M44" s="5" t="s">
        <v>4</v>
      </c>
      <c r="N44" s="7">
        <v>6000</v>
      </c>
      <c r="O44" s="5" t="s">
        <v>4</v>
      </c>
      <c r="P44" s="7">
        <f t="shared" si="2"/>
        <v>5708.32</v>
      </c>
    </row>
    <row r="45" spans="1:16" ht="19.2" x14ac:dyDescent="0.3">
      <c r="A45" s="6" t="s">
        <v>49</v>
      </c>
      <c r="B45" s="7">
        <v>534.53</v>
      </c>
      <c r="C45" s="5" t="s">
        <v>4</v>
      </c>
      <c r="D45" s="7">
        <v>500</v>
      </c>
      <c r="E45" s="5" t="s">
        <v>4</v>
      </c>
      <c r="F45" s="7">
        <f t="shared" si="0"/>
        <v>-34.529999999999973</v>
      </c>
      <c r="G45" s="5" t="s">
        <v>4</v>
      </c>
      <c r="H45" s="7">
        <v>534.53</v>
      </c>
      <c r="I45" s="5" t="s">
        <v>4</v>
      </c>
      <c r="J45" s="7">
        <v>500</v>
      </c>
      <c r="K45" s="5" t="s">
        <v>4</v>
      </c>
      <c r="L45" s="7">
        <f t="shared" si="1"/>
        <v>-34.529999999999973</v>
      </c>
      <c r="M45" s="5" t="s">
        <v>4</v>
      </c>
      <c r="N45" s="7">
        <v>6000</v>
      </c>
      <c r="O45" s="5" t="s">
        <v>4</v>
      </c>
      <c r="P45" s="7">
        <f t="shared" si="2"/>
        <v>5465.47</v>
      </c>
    </row>
    <row r="46" spans="1:16" x14ac:dyDescent="0.3">
      <c r="A46" s="6" t="s">
        <v>50</v>
      </c>
      <c r="B46" s="7">
        <v>460.91</v>
      </c>
      <c r="C46" s="5" t="s">
        <v>4</v>
      </c>
      <c r="D46" s="7">
        <v>333.33333333333331</v>
      </c>
      <c r="E46" s="5" t="s">
        <v>4</v>
      </c>
      <c r="F46" s="7">
        <f t="shared" si="0"/>
        <v>-127.57666666666671</v>
      </c>
      <c r="G46" s="5" t="s">
        <v>4</v>
      </c>
      <c r="H46" s="7">
        <v>460.91</v>
      </c>
      <c r="I46" s="5" t="s">
        <v>4</v>
      </c>
      <c r="J46" s="7">
        <v>333.33333333333331</v>
      </c>
      <c r="K46" s="5" t="s">
        <v>4</v>
      </c>
      <c r="L46" s="7">
        <f t="shared" si="1"/>
        <v>-127.57666666666671</v>
      </c>
      <c r="M46" s="5" t="s">
        <v>4</v>
      </c>
      <c r="N46" s="7">
        <v>4000</v>
      </c>
      <c r="O46" s="5" t="s">
        <v>4</v>
      </c>
      <c r="P46" s="7">
        <f t="shared" si="2"/>
        <v>3539.09</v>
      </c>
    </row>
    <row r="47" spans="1:16" x14ac:dyDescent="0.3">
      <c r="A47" s="6" t="s">
        <v>51</v>
      </c>
      <c r="B47" s="7">
        <v>86.85</v>
      </c>
      <c r="C47" s="5" t="s">
        <v>4</v>
      </c>
      <c r="D47" s="7">
        <v>300</v>
      </c>
      <c r="E47" s="5" t="s">
        <v>4</v>
      </c>
      <c r="F47" s="7">
        <f t="shared" si="0"/>
        <v>213.15</v>
      </c>
      <c r="G47" s="5" t="s">
        <v>4</v>
      </c>
      <c r="H47" s="7">
        <v>86.85</v>
      </c>
      <c r="I47" s="5" t="s">
        <v>4</v>
      </c>
      <c r="J47" s="7">
        <v>300</v>
      </c>
      <c r="K47" s="5" t="s">
        <v>4</v>
      </c>
      <c r="L47" s="7">
        <f t="shared" si="1"/>
        <v>213.15</v>
      </c>
      <c r="M47" s="5" t="s">
        <v>4</v>
      </c>
      <c r="N47" s="7">
        <v>3600</v>
      </c>
      <c r="O47" s="5" t="s">
        <v>4</v>
      </c>
      <c r="P47" s="7">
        <f t="shared" si="2"/>
        <v>3513.15</v>
      </c>
    </row>
    <row r="48" spans="1:16" x14ac:dyDescent="0.3">
      <c r="A48" s="6" t="s">
        <v>52</v>
      </c>
      <c r="B48" s="7">
        <v>32.119999999999997</v>
      </c>
      <c r="C48" s="5" t="s">
        <v>4</v>
      </c>
      <c r="D48" s="7">
        <v>50</v>
      </c>
      <c r="E48" s="5" t="s">
        <v>4</v>
      </c>
      <c r="F48" s="7">
        <f t="shared" si="0"/>
        <v>17.880000000000003</v>
      </c>
      <c r="G48" s="5" t="s">
        <v>4</v>
      </c>
      <c r="H48" s="7">
        <v>32.119999999999997</v>
      </c>
      <c r="I48" s="5" t="s">
        <v>4</v>
      </c>
      <c r="J48" s="7">
        <v>50</v>
      </c>
      <c r="K48" s="5" t="s">
        <v>4</v>
      </c>
      <c r="L48" s="7">
        <f t="shared" si="1"/>
        <v>17.880000000000003</v>
      </c>
      <c r="M48" s="5" t="s">
        <v>4</v>
      </c>
      <c r="N48" s="7">
        <v>600</v>
      </c>
      <c r="O48" s="5" t="s">
        <v>4</v>
      </c>
      <c r="P48" s="7">
        <f t="shared" si="2"/>
        <v>567.88</v>
      </c>
    </row>
    <row r="49" spans="1:16" x14ac:dyDescent="0.3">
      <c r="A49" s="6" t="s">
        <v>53</v>
      </c>
      <c r="B49" s="7">
        <v>0</v>
      </c>
      <c r="C49" s="5" t="s">
        <v>4</v>
      </c>
      <c r="D49" s="7">
        <v>300</v>
      </c>
      <c r="E49" s="5" t="s">
        <v>4</v>
      </c>
      <c r="F49" s="7">
        <f t="shared" si="0"/>
        <v>300</v>
      </c>
      <c r="G49" s="5" t="s">
        <v>4</v>
      </c>
      <c r="H49" s="7">
        <v>0</v>
      </c>
      <c r="I49" s="5" t="s">
        <v>4</v>
      </c>
      <c r="J49" s="7">
        <v>300</v>
      </c>
      <c r="K49" s="5" t="s">
        <v>4</v>
      </c>
      <c r="L49" s="7">
        <f t="shared" si="1"/>
        <v>300</v>
      </c>
      <c r="M49" s="5" t="s">
        <v>4</v>
      </c>
      <c r="N49" s="7">
        <v>3600</v>
      </c>
      <c r="O49" s="5" t="s">
        <v>4</v>
      </c>
      <c r="P49" s="7">
        <f t="shared" si="2"/>
        <v>3600</v>
      </c>
    </row>
    <row r="50" spans="1:16" ht="19.2" x14ac:dyDescent="0.3">
      <c r="A50" s="6" t="s">
        <v>54</v>
      </c>
      <c r="B50" s="7">
        <v>0</v>
      </c>
      <c r="C50" s="5" t="s">
        <v>4</v>
      </c>
      <c r="D50" s="7">
        <v>100</v>
      </c>
      <c r="E50" s="5" t="s">
        <v>4</v>
      </c>
      <c r="F50" s="7">
        <f t="shared" si="0"/>
        <v>100</v>
      </c>
      <c r="G50" s="5" t="s">
        <v>4</v>
      </c>
      <c r="H50" s="7">
        <v>0</v>
      </c>
      <c r="I50" s="5" t="s">
        <v>4</v>
      </c>
      <c r="J50" s="7">
        <v>100</v>
      </c>
      <c r="K50" s="5" t="s">
        <v>4</v>
      </c>
      <c r="L50" s="7">
        <f t="shared" si="1"/>
        <v>100</v>
      </c>
      <c r="M50" s="5" t="s">
        <v>4</v>
      </c>
      <c r="N50" s="7">
        <v>1200</v>
      </c>
      <c r="O50" s="5" t="s">
        <v>4</v>
      </c>
      <c r="P50" s="7">
        <f t="shared" si="2"/>
        <v>1200</v>
      </c>
    </row>
    <row r="51" spans="1:16" ht="19.2" x14ac:dyDescent="0.3">
      <c r="A51" s="6" t="s">
        <v>55</v>
      </c>
      <c r="B51" s="7">
        <v>0</v>
      </c>
      <c r="C51" s="5" t="s">
        <v>4</v>
      </c>
      <c r="D51" s="7">
        <v>200</v>
      </c>
      <c r="E51" s="5" t="s">
        <v>4</v>
      </c>
      <c r="F51" s="7">
        <f t="shared" si="0"/>
        <v>200</v>
      </c>
      <c r="G51" s="5" t="s">
        <v>4</v>
      </c>
      <c r="H51" s="7">
        <v>0</v>
      </c>
      <c r="I51" s="5" t="s">
        <v>4</v>
      </c>
      <c r="J51" s="7">
        <v>200</v>
      </c>
      <c r="K51" s="5" t="s">
        <v>4</v>
      </c>
      <c r="L51" s="7">
        <f t="shared" si="1"/>
        <v>200</v>
      </c>
      <c r="M51" s="5" t="s">
        <v>4</v>
      </c>
      <c r="N51" s="7">
        <v>2400</v>
      </c>
      <c r="O51" s="5" t="s">
        <v>4</v>
      </c>
      <c r="P51" s="7">
        <f t="shared" si="2"/>
        <v>2400</v>
      </c>
    </row>
    <row r="52" spans="1:16" ht="19.2" x14ac:dyDescent="0.3">
      <c r="A52" s="6" t="s">
        <v>56</v>
      </c>
      <c r="B52" s="7">
        <v>65</v>
      </c>
      <c r="C52" s="5" t="s">
        <v>4</v>
      </c>
      <c r="D52" s="7">
        <v>200</v>
      </c>
      <c r="E52" s="5" t="s">
        <v>4</v>
      </c>
      <c r="F52" s="7">
        <f t="shared" si="0"/>
        <v>135</v>
      </c>
      <c r="G52" s="5" t="s">
        <v>4</v>
      </c>
      <c r="H52" s="7">
        <v>65</v>
      </c>
      <c r="I52" s="5" t="s">
        <v>4</v>
      </c>
      <c r="J52" s="7">
        <v>200</v>
      </c>
      <c r="K52" s="5" t="s">
        <v>4</v>
      </c>
      <c r="L52" s="7">
        <f t="shared" si="1"/>
        <v>135</v>
      </c>
      <c r="M52" s="5" t="s">
        <v>4</v>
      </c>
      <c r="N52" s="7">
        <v>2400</v>
      </c>
      <c r="O52" s="5" t="s">
        <v>4</v>
      </c>
      <c r="P52" s="7">
        <f t="shared" si="2"/>
        <v>2335</v>
      </c>
    </row>
    <row r="53" spans="1:16" ht="19.2" x14ac:dyDescent="0.3">
      <c r="A53" s="6" t="s">
        <v>57</v>
      </c>
      <c r="B53" s="7">
        <v>0</v>
      </c>
      <c r="C53" s="5" t="s">
        <v>4</v>
      </c>
      <c r="D53" s="7">
        <v>150</v>
      </c>
      <c r="E53" s="5" t="s">
        <v>4</v>
      </c>
      <c r="F53" s="7">
        <f t="shared" si="0"/>
        <v>150</v>
      </c>
      <c r="G53" s="5" t="s">
        <v>4</v>
      </c>
      <c r="H53" s="7">
        <v>0</v>
      </c>
      <c r="I53" s="5" t="s">
        <v>4</v>
      </c>
      <c r="J53" s="7">
        <v>150</v>
      </c>
      <c r="K53" s="5" t="s">
        <v>4</v>
      </c>
      <c r="L53" s="7">
        <f t="shared" si="1"/>
        <v>150</v>
      </c>
      <c r="M53" s="5" t="s">
        <v>4</v>
      </c>
      <c r="N53" s="7">
        <v>1800</v>
      </c>
      <c r="O53" s="5" t="s">
        <v>4</v>
      </c>
      <c r="P53" s="7">
        <f t="shared" si="2"/>
        <v>1800</v>
      </c>
    </row>
    <row r="54" spans="1:16" ht="19.2" x14ac:dyDescent="0.3">
      <c r="A54" s="6" t="s">
        <v>58</v>
      </c>
      <c r="B54" s="7">
        <v>2308.5700000000002</v>
      </c>
      <c r="C54" s="5" t="s">
        <v>4</v>
      </c>
      <c r="D54" s="7">
        <v>0</v>
      </c>
      <c r="E54" s="5" t="s">
        <v>4</v>
      </c>
      <c r="F54" s="7">
        <f t="shared" si="0"/>
        <v>-2308.5700000000002</v>
      </c>
      <c r="G54" s="5" t="s">
        <v>4</v>
      </c>
      <c r="H54" s="7">
        <v>2308.5700000000002</v>
      </c>
      <c r="I54" s="5" t="s">
        <v>4</v>
      </c>
      <c r="J54" s="7">
        <v>0</v>
      </c>
      <c r="K54" s="5" t="s">
        <v>4</v>
      </c>
      <c r="L54" s="7">
        <f t="shared" si="1"/>
        <v>-2308.5700000000002</v>
      </c>
      <c r="M54" s="5" t="s">
        <v>4</v>
      </c>
      <c r="N54" s="7">
        <v>0</v>
      </c>
      <c r="O54" s="5" t="s">
        <v>4</v>
      </c>
      <c r="P54" s="7">
        <f t="shared" si="2"/>
        <v>-2308.5700000000002</v>
      </c>
    </row>
    <row r="55" spans="1:16" x14ac:dyDescent="0.3">
      <c r="A55" s="6" t="s">
        <v>59</v>
      </c>
      <c r="B55" s="7">
        <v>346.87</v>
      </c>
      <c r="C55" s="5" t="s">
        <v>4</v>
      </c>
      <c r="D55" s="7">
        <v>266.66666666666669</v>
      </c>
      <c r="E55" s="5" t="s">
        <v>4</v>
      </c>
      <c r="F55" s="7">
        <f t="shared" si="0"/>
        <v>-80.203333333333319</v>
      </c>
      <c r="G55" s="5" t="s">
        <v>4</v>
      </c>
      <c r="H55" s="7">
        <v>346.87</v>
      </c>
      <c r="I55" s="5" t="s">
        <v>4</v>
      </c>
      <c r="J55" s="7">
        <v>266.66666666666669</v>
      </c>
      <c r="K55" s="5" t="s">
        <v>4</v>
      </c>
      <c r="L55" s="7">
        <f t="shared" si="1"/>
        <v>-80.203333333333319</v>
      </c>
      <c r="M55" s="5" t="s">
        <v>4</v>
      </c>
      <c r="N55" s="7">
        <v>3200</v>
      </c>
      <c r="O55" s="5" t="s">
        <v>4</v>
      </c>
      <c r="P55" s="7">
        <f t="shared" si="2"/>
        <v>2853.13</v>
      </c>
    </row>
    <row r="56" spans="1:16" ht="19.2" x14ac:dyDescent="0.3">
      <c r="A56" s="6" t="s">
        <v>60</v>
      </c>
      <c r="B56" s="7">
        <v>1638.57</v>
      </c>
      <c r="C56" s="5" t="s">
        <v>4</v>
      </c>
      <c r="D56" s="7">
        <v>350</v>
      </c>
      <c r="E56" s="5" t="s">
        <v>4</v>
      </c>
      <c r="F56" s="7">
        <f t="shared" si="0"/>
        <v>-1288.57</v>
      </c>
      <c r="G56" s="5" t="s">
        <v>4</v>
      </c>
      <c r="H56" s="7">
        <v>1638.57</v>
      </c>
      <c r="I56" s="5" t="s">
        <v>4</v>
      </c>
      <c r="J56" s="7">
        <v>350</v>
      </c>
      <c r="K56" s="5" t="s">
        <v>4</v>
      </c>
      <c r="L56" s="7">
        <f t="shared" si="1"/>
        <v>-1288.57</v>
      </c>
      <c r="M56" s="5" t="s">
        <v>4</v>
      </c>
      <c r="N56" s="7">
        <v>4200</v>
      </c>
      <c r="O56" s="5" t="s">
        <v>4</v>
      </c>
      <c r="P56" s="7">
        <f t="shared" si="2"/>
        <v>2561.4300000000003</v>
      </c>
    </row>
    <row r="57" spans="1:16" ht="19.2" x14ac:dyDescent="0.3">
      <c r="A57" s="6" t="s">
        <v>61</v>
      </c>
      <c r="B57" s="7">
        <v>240.76</v>
      </c>
      <c r="C57" s="5" t="s">
        <v>4</v>
      </c>
      <c r="D57" s="7">
        <v>0</v>
      </c>
      <c r="E57" s="5" t="s">
        <v>4</v>
      </c>
      <c r="F57" s="7">
        <f t="shared" si="0"/>
        <v>-240.76</v>
      </c>
      <c r="G57" s="5" t="s">
        <v>4</v>
      </c>
      <c r="H57" s="7">
        <v>240.76</v>
      </c>
      <c r="I57" s="5" t="s">
        <v>4</v>
      </c>
      <c r="J57" s="7">
        <v>0</v>
      </c>
      <c r="K57" s="5" t="s">
        <v>4</v>
      </c>
      <c r="L57" s="7">
        <f t="shared" si="1"/>
        <v>-240.76</v>
      </c>
      <c r="M57" s="5" t="s">
        <v>4</v>
      </c>
      <c r="N57" s="7">
        <v>0</v>
      </c>
      <c r="O57" s="5" t="s">
        <v>4</v>
      </c>
      <c r="P57" s="7">
        <f t="shared" si="2"/>
        <v>-240.76</v>
      </c>
    </row>
    <row r="58" spans="1:16" ht="19.2" x14ac:dyDescent="0.3">
      <c r="A58" s="6" t="s">
        <v>62</v>
      </c>
      <c r="B58" s="7">
        <v>0</v>
      </c>
      <c r="C58" s="5" t="s">
        <v>4</v>
      </c>
      <c r="D58" s="7">
        <v>41.666666666666664</v>
      </c>
      <c r="E58" s="5" t="s">
        <v>4</v>
      </c>
      <c r="F58" s="7">
        <f t="shared" si="0"/>
        <v>41.666666666666664</v>
      </c>
      <c r="G58" s="5" t="s">
        <v>4</v>
      </c>
      <c r="H58" s="7">
        <v>0</v>
      </c>
      <c r="I58" s="5" t="s">
        <v>4</v>
      </c>
      <c r="J58" s="7">
        <v>41.666666666666664</v>
      </c>
      <c r="K58" s="5" t="s">
        <v>4</v>
      </c>
      <c r="L58" s="7">
        <f t="shared" si="1"/>
        <v>41.666666666666664</v>
      </c>
      <c r="M58" s="5" t="s">
        <v>4</v>
      </c>
      <c r="N58" s="7">
        <v>500</v>
      </c>
      <c r="O58" s="5" t="s">
        <v>4</v>
      </c>
      <c r="P58" s="7">
        <f t="shared" si="2"/>
        <v>500</v>
      </c>
    </row>
    <row r="59" spans="1:16" x14ac:dyDescent="0.3">
      <c r="A59" s="6" t="s">
        <v>63</v>
      </c>
      <c r="B59" s="7">
        <v>3353.46</v>
      </c>
      <c r="C59" s="5" t="s">
        <v>4</v>
      </c>
      <c r="D59" s="7">
        <v>3333.3333333333335</v>
      </c>
      <c r="E59" s="5" t="s">
        <v>4</v>
      </c>
      <c r="F59" s="7">
        <f t="shared" si="0"/>
        <v>-20.126666666666551</v>
      </c>
      <c r="G59" s="5" t="s">
        <v>4</v>
      </c>
      <c r="H59" s="7">
        <v>3353.46</v>
      </c>
      <c r="I59" s="5" t="s">
        <v>4</v>
      </c>
      <c r="J59" s="7">
        <v>3333.3333333333335</v>
      </c>
      <c r="K59" s="5" t="s">
        <v>4</v>
      </c>
      <c r="L59" s="7">
        <f t="shared" si="1"/>
        <v>-20.126666666666551</v>
      </c>
      <c r="M59" s="5" t="s">
        <v>4</v>
      </c>
      <c r="N59" s="7">
        <v>40000</v>
      </c>
      <c r="O59" s="5" t="s">
        <v>4</v>
      </c>
      <c r="P59" s="7">
        <f t="shared" si="2"/>
        <v>36646.54</v>
      </c>
    </row>
    <row r="60" spans="1:16" ht="19.2" x14ac:dyDescent="0.3">
      <c r="A60" s="6" t="s">
        <v>64</v>
      </c>
      <c r="B60" s="7">
        <v>7574.1</v>
      </c>
      <c r="C60" s="5" t="s">
        <v>4</v>
      </c>
      <c r="D60" s="7">
        <v>5600</v>
      </c>
      <c r="E60" s="5" t="s">
        <v>4</v>
      </c>
      <c r="F60" s="7">
        <f t="shared" si="0"/>
        <v>-1974.1000000000004</v>
      </c>
      <c r="G60" s="5" t="s">
        <v>4</v>
      </c>
      <c r="H60" s="7">
        <v>7574.1</v>
      </c>
      <c r="I60" s="5" t="s">
        <v>4</v>
      </c>
      <c r="J60" s="7">
        <v>5600</v>
      </c>
      <c r="K60" s="5" t="s">
        <v>4</v>
      </c>
      <c r="L60" s="7">
        <f t="shared" si="1"/>
        <v>-1974.1000000000004</v>
      </c>
      <c r="M60" s="5" t="s">
        <v>4</v>
      </c>
      <c r="N60" s="7">
        <v>67200</v>
      </c>
      <c r="O60" s="5" t="s">
        <v>4</v>
      </c>
      <c r="P60" s="7">
        <f t="shared" si="2"/>
        <v>59625.9</v>
      </c>
    </row>
    <row r="61" spans="1:16" ht="19.2" x14ac:dyDescent="0.3">
      <c r="A61" s="6" t="s">
        <v>65</v>
      </c>
      <c r="B61" s="7">
        <v>0.03</v>
      </c>
      <c r="C61" s="5" t="s">
        <v>4</v>
      </c>
      <c r="D61" s="7">
        <v>0</v>
      </c>
      <c r="E61" s="5" t="s">
        <v>4</v>
      </c>
      <c r="F61" s="7">
        <f t="shared" si="0"/>
        <v>-0.03</v>
      </c>
      <c r="G61" s="5" t="s">
        <v>4</v>
      </c>
      <c r="H61" s="7">
        <v>0.03</v>
      </c>
      <c r="I61" s="5" t="s">
        <v>4</v>
      </c>
      <c r="J61" s="7">
        <v>0</v>
      </c>
      <c r="K61" s="5" t="s">
        <v>4</v>
      </c>
      <c r="L61" s="7">
        <f t="shared" si="1"/>
        <v>-0.03</v>
      </c>
      <c r="M61" s="5" t="s">
        <v>4</v>
      </c>
      <c r="N61" s="7">
        <v>0</v>
      </c>
      <c r="O61" s="5" t="s">
        <v>4</v>
      </c>
      <c r="P61" s="7">
        <f t="shared" si="2"/>
        <v>-0.03</v>
      </c>
    </row>
    <row r="62" spans="1:16" x14ac:dyDescent="0.3">
      <c r="A62" s="3" t="s">
        <v>66</v>
      </c>
      <c r="B62" s="8">
        <f>SUM(B27:B61)</f>
        <v>73349.930000000008</v>
      </c>
      <c r="C62" s="4" t="s">
        <v>4</v>
      </c>
      <c r="D62" s="8">
        <f>SUM(D27:D61)</f>
        <v>66159.961538461532</v>
      </c>
      <c r="E62" s="4" t="s">
        <v>4</v>
      </c>
      <c r="F62" s="8">
        <f>SUM(F27:F61)</f>
        <v>-7189.9684615384695</v>
      </c>
      <c r="G62" s="4" t="s">
        <v>4</v>
      </c>
      <c r="H62" s="8">
        <f>SUM(H27:H61)</f>
        <v>73349.930000000008</v>
      </c>
      <c r="I62" s="4" t="s">
        <v>4</v>
      </c>
      <c r="J62" s="8">
        <f>SUM(J27:J61)</f>
        <v>66159.961538461532</v>
      </c>
      <c r="K62" s="4" t="s">
        <v>4</v>
      </c>
      <c r="L62" s="8">
        <f>SUM(L27:L61)</f>
        <v>-7189.9684615384695</v>
      </c>
      <c r="M62" s="2" t="s">
        <v>4</v>
      </c>
      <c r="N62" s="8">
        <v>824661</v>
      </c>
      <c r="O62" s="2" t="s">
        <v>4</v>
      </c>
      <c r="P62" s="8">
        <f>SUM(P27:P61)</f>
        <v>751311.07000000007</v>
      </c>
    </row>
    <row r="63" spans="1:16" x14ac:dyDescent="0.3">
      <c r="A63" s="3" t="s">
        <v>67</v>
      </c>
      <c r="B63" s="8">
        <v>-3141.6</v>
      </c>
      <c r="C63" s="4" t="s">
        <v>4</v>
      </c>
      <c r="D63" s="8">
        <v>2653.6666666666665</v>
      </c>
      <c r="E63" s="4" t="s">
        <v>4</v>
      </c>
      <c r="F63" s="8">
        <v>-5795.2666666666664</v>
      </c>
      <c r="G63" s="4" t="s">
        <v>4</v>
      </c>
      <c r="H63" s="8">
        <v>-3141.6</v>
      </c>
      <c r="I63" s="4" t="s">
        <v>4</v>
      </c>
      <c r="J63" s="8">
        <v>2653.6666666666665</v>
      </c>
      <c r="K63" s="4" t="s">
        <v>4</v>
      </c>
      <c r="L63" s="8">
        <v>-5795.2666666666664</v>
      </c>
      <c r="M63" s="4" t="s">
        <v>4</v>
      </c>
      <c r="N63" s="8">
        <v>31844</v>
      </c>
      <c r="O63" s="4" t="s">
        <v>4</v>
      </c>
      <c r="P63" s="8">
        <f>+P25+P62</f>
        <v>-34985.599999999977</v>
      </c>
    </row>
    <row r="64" spans="1:16" x14ac:dyDescent="0.3">
      <c r="A64" s="3" t="s">
        <v>4</v>
      </c>
      <c r="B64" s="9" t="s">
        <v>4</v>
      </c>
      <c r="C64" s="4" t="s">
        <v>4</v>
      </c>
      <c r="D64" s="9" t="s">
        <v>4</v>
      </c>
      <c r="E64" s="4" t="s">
        <v>4</v>
      </c>
      <c r="F64" s="9" t="s">
        <v>4</v>
      </c>
      <c r="G64" s="4" t="s">
        <v>4</v>
      </c>
      <c r="H64" s="9" t="s">
        <v>4</v>
      </c>
      <c r="I64" s="4" t="s">
        <v>4</v>
      </c>
      <c r="J64" s="9" t="s">
        <v>4</v>
      </c>
      <c r="K64" s="4" t="s">
        <v>4</v>
      </c>
      <c r="L64" s="9" t="s">
        <v>4</v>
      </c>
      <c r="M64" s="4" t="s">
        <v>4</v>
      </c>
      <c r="N64" s="9" t="s">
        <v>4</v>
      </c>
      <c r="O64" s="4" t="s">
        <v>4</v>
      </c>
      <c r="P64" s="9" t="s">
        <v>4</v>
      </c>
    </row>
    <row r="65" ht="0" hidden="1" customHeight="1" x14ac:dyDescent="0.3"/>
    <row r="66" ht="3.9" customHeight="1" x14ac:dyDescent="0.3"/>
  </sheetData>
  <mergeCells count="5">
    <mergeCell ref="A1:P1"/>
    <mergeCell ref="A2:P2"/>
    <mergeCell ref="A3:P3"/>
    <mergeCell ref="A4:P4"/>
    <mergeCell ref="A5:P5"/>
  </mergeCells>
  <pageMargins left="0.5" right="0.5" top="0.5" bottom="1.2277799212598399" header="0.5" footer="0.5"/>
  <pageSetup scale="90" orientation="portrait" horizontalDpi="300" verticalDpi="300" r:id="rId1"/>
  <headerFooter alignWithMargins="0">
    <oddFooter>&amp;L&amp;"Arial,Regular"&amp;5 www.pha-web.com 
&amp;"-,Regular"© 2018 Management Computer Services, Inc. (MCS) &amp;C&amp;"Arial,Regular"&amp;8  
&amp;"-,Regular"&amp;5Page &amp;P of &amp;N &amp;R&amp;"Arial,Regular"&amp;5 12/13/2018 4:35:08 PM 
&amp;"-,Regular"Printed by: Tony Polcari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glNewMonthEndOperatingStatement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tpolcari</dc:creator>
  <cp:lastModifiedBy>Denise Smith</cp:lastModifiedBy>
  <cp:lastPrinted>2018-12-13T22:10:04Z</cp:lastPrinted>
  <dcterms:created xsi:type="dcterms:W3CDTF">2018-12-13T21:46:54Z</dcterms:created>
  <dcterms:modified xsi:type="dcterms:W3CDTF">2018-12-13T22:10:28Z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