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Board Meeting\2019FY\3 December Board Meeting\"/>
    </mc:Choice>
  </mc:AlternateContent>
  <xr:revisionPtr revIDLastSave="0" documentId="8_{70650AFE-7BE3-4997-B0F7-3D3A640BE5A6}" xr6:coauthVersionLast="40" xr6:coauthVersionMax="40" xr10:uidLastSave="{00000000-0000-0000-0000-000000000000}"/>
  <bookViews>
    <workbookView xWindow="0" yWindow="0" windowWidth="23040" windowHeight="8988" xr2:uid="{00000000-000D-0000-FFFF-FFFF00000000}"/>
  </bookViews>
  <sheets>
    <sheet name="glNewMonthEndOperatingState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3" i="1" l="1"/>
  <c r="J142" i="1"/>
  <c r="J143" i="1" s="1"/>
  <c r="H142" i="1"/>
  <c r="B142" i="1"/>
  <c r="B143" i="1" s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J91" i="1"/>
  <c r="D91" i="1"/>
  <c r="F91" i="1" s="1"/>
  <c r="D36" i="1"/>
  <c r="D142" i="1" s="1"/>
  <c r="D143" i="1" s="1"/>
  <c r="J36" i="1"/>
  <c r="L36" i="1" s="1"/>
  <c r="L142" i="1" s="1"/>
  <c r="L143" i="1" s="1"/>
  <c r="F142" i="1" l="1"/>
  <c r="F143" i="1" s="1"/>
</calcChain>
</file>

<file path=xl/sharedStrings.xml><?xml version="1.0" encoding="utf-8"?>
<sst xmlns="http://schemas.openxmlformats.org/spreadsheetml/2006/main" count="1157" uniqueCount="148">
  <si>
    <t>Millville Housing Authority</t>
  </si>
  <si>
    <t>Operating Statement</t>
  </si>
  <si>
    <t>Two Months Ending 11/30/2018</t>
  </si>
  <si>
    <t>Program: Public Housing          Project: Consolidated</t>
  </si>
  <si>
    <t/>
  </si>
  <si>
    <t>Period</t>
  </si>
  <si>
    <t>YTD</t>
  </si>
  <si>
    <t>Annual</t>
  </si>
  <si>
    <t>Remaining</t>
  </si>
  <si>
    <t>Amount</t>
  </si>
  <si>
    <t>Budget</t>
  </si>
  <si>
    <t>Variance</t>
  </si>
  <si>
    <t>INCOME</t>
  </si>
  <si>
    <t>3111.00.000 Tenant Rent</t>
  </si>
  <si>
    <t>3120.00.001 Laundry and Vending</t>
  </si>
  <si>
    <t>3120.00.007 Tenant Owned / Excess Utilities</t>
  </si>
  <si>
    <t>3401.00.000 HUD PHA Operating Grants/Subsidy</t>
  </si>
  <si>
    <t>3421.00.000 Capital Fund Grants-Soft Costs</t>
  </si>
  <si>
    <t>3610.00.000 Interest Income</t>
  </si>
  <si>
    <t>3620.00.114 Computer/IT Support Income</t>
  </si>
  <si>
    <t>3620.99.710 Property Mgnt Fee Income</t>
  </si>
  <si>
    <t>3620.99.720 Asset Mgnt Fee Income</t>
  </si>
  <si>
    <t>3620.99.730 Bookkeeping Fee Income</t>
  </si>
  <si>
    <t>3620.99.740 Prog Mgnt Fee Inc - JCP Antenna Rental 10%</t>
  </si>
  <si>
    <t>3620.99.741 Prog Mgnt Fee Inc - JCP Office Space Rental 10%</t>
  </si>
  <si>
    <t>3620.99.742 Prog Mgnt Fee Inc - RVW Office Space Rental 10%</t>
  </si>
  <si>
    <t>3620.99.743 Prog Mgnt Fee Inc - MVP Office Space Rental 10%</t>
  </si>
  <si>
    <t>3620.99.744 Prog Mgnt Fee Inc - Capital Fund 8%</t>
  </si>
  <si>
    <t>3620.99.747 Prog Mgnt Fee Inc - Wildwood HA</t>
  </si>
  <si>
    <t>3620.99.748 Prog Mgnt Fee Inc - S8 Admin 10%</t>
  </si>
  <si>
    <t>3620.99.749 Prog Mgnt Fee Inc - Salem HA</t>
  </si>
  <si>
    <t>3620.99.760 Lease Enforcement Fee For Service Income</t>
  </si>
  <si>
    <t>3620.99.770 Caring Licensing Fee</t>
  </si>
  <si>
    <t>3620.99.772 Caring Adult Day Care</t>
  </si>
  <si>
    <t>3650.00.000 Miscellaneous Other Income</t>
  </si>
  <si>
    <t>3650.00.002 Misc Other Income-Buck St Office Rental</t>
  </si>
  <si>
    <t>3650.00.004 Misc Other Income-Office Space Rental</t>
  </si>
  <si>
    <t>3650.00.302 Misc Income-Antenna Rental</t>
  </si>
  <si>
    <t>TOTAL INCOME</t>
  </si>
  <si>
    <t>EXPENSES</t>
  </si>
  <si>
    <t>4110.00.000 Administrative Salaries</t>
  </si>
  <si>
    <t>4110.00.001 Administrative Overtime</t>
  </si>
  <si>
    <t>4110.00.003 Compensated Absences</t>
  </si>
  <si>
    <t>4110.00.004 Employee Benefit-Health/Dental/Eye</t>
  </si>
  <si>
    <t>4130.00.002 Credit/Criminal Background Checks</t>
  </si>
  <si>
    <t>4130.00.003 Tenant Screening</t>
  </si>
  <si>
    <t>4130.00.004 General Legal Expense</t>
  </si>
  <si>
    <t>4140.00.000 Staff Training</t>
  </si>
  <si>
    <t>4140.00.001 Staff Training - Travel Expenses</t>
  </si>
  <si>
    <t>4150.00.000 Staff Travel</t>
  </si>
  <si>
    <t>4170.00.000 Accounting Fees</t>
  </si>
  <si>
    <t>4171.00.000 Auditing Fees</t>
  </si>
  <si>
    <t>4174.00.000 Licenses/Fees/Permits</t>
  </si>
  <si>
    <t>4180.00.000 Office Rent</t>
  </si>
  <si>
    <t>4184.00.000 Professional Fees/Services</t>
  </si>
  <si>
    <t>4190.00.001 Temporary Labor-Administrative</t>
  </si>
  <si>
    <t>4190.00.002 Publications/Subscriptions</t>
  </si>
  <si>
    <t>4190.00.004 Membership Dues and Fees</t>
  </si>
  <si>
    <t>4190.00.006 Telephone</t>
  </si>
  <si>
    <t>4190.00.008 Office Supplies</t>
  </si>
  <si>
    <t>4190.00.010 Copier and Supplies</t>
  </si>
  <si>
    <t>4190.00.012 Cell Phones/Pagers</t>
  </si>
  <si>
    <t>4190.00.014 Payroll Services</t>
  </si>
  <si>
    <t>4190.00.016 Postage/Express</t>
  </si>
  <si>
    <t>4190.00.018 Legal Ads</t>
  </si>
  <si>
    <t>4190.00.022 Internet</t>
  </si>
  <si>
    <t>4190.00.024 Answering Service/Voicemail</t>
  </si>
  <si>
    <t>4190.00.026 Other Misc Admin Expenses</t>
  </si>
  <si>
    <t>4190.00.028 Employee Services</t>
  </si>
  <si>
    <t>4190.00.029 Employee Services - Health</t>
  </si>
  <si>
    <t>4190.00.038 Bank/Credit Card Fees</t>
  </si>
  <si>
    <t>4190.00.042 Fuel - Administrative</t>
  </si>
  <si>
    <t>4190.00.050 Cable TV</t>
  </si>
  <si>
    <t>4190.00.111 Computer Hardware</t>
  </si>
  <si>
    <t>4190.00.112 Computer Software</t>
  </si>
  <si>
    <t>4190.00.115 Computer System Support</t>
  </si>
  <si>
    <t>4190.99.710 Property Mgnt Fee Expense</t>
  </si>
  <si>
    <t>4190.99.720 Asset Mgnt Fee Expense</t>
  </si>
  <si>
    <t>4190.99.730 Bookkeeping Fee Expense</t>
  </si>
  <si>
    <t>4190.99.740 Prog Mgnt Fee Exp - JCP Antenna Rental 10%</t>
  </si>
  <si>
    <t>4190.99.741 Prog Mgnt Fee Exp - JCP Office Space Rental 10%</t>
  </si>
  <si>
    <t>4190.99.742 Prog Mgnt Fee Exp - RVW Office Space Rental 10%</t>
  </si>
  <si>
    <t>4190.99.743 Prog Mgnt Fee Exp - MVP Office Space Rental 10%</t>
  </si>
  <si>
    <t>4190.99.750 HCPM-Janitorial - Contract Fee For Service Expense</t>
  </si>
  <si>
    <t>4210.00.003 Compensated Absences-Tenant Svcs.</t>
  </si>
  <si>
    <t>4210.00.004 Employee Benefit-Health/Dental/Eye</t>
  </si>
  <si>
    <t>4220.00.002 Tenant Svcs - Materials</t>
  </si>
  <si>
    <t>4220.00.003 Tenant Svcs - Tenant Participation</t>
  </si>
  <si>
    <t>4220.00.004 Tenant Svcs - HCFC Activities-</t>
  </si>
  <si>
    <t>4220.00.008 Tenant Svcs - Food/Snacks</t>
  </si>
  <si>
    <t>4220.00.022 Tenant Svcs - Monitoring Services</t>
  </si>
  <si>
    <t>4310.00.000 Water &amp; Sewer</t>
  </si>
  <si>
    <t>4320.00.000 Electricity</t>
  </si>
  <si>
    <t>4320.00.001 Electricity-Vacant Units</t>
  </si>
  <si>
    <t>4330.00.000 Gas</t>
  </si>
  <si>
    <t>4410.00.000 Maintenance Salaries</t>
  </si>
  <si>
    <t>4410.00.001 Maintenance Labor Overtime</t>
  </si>
  <si>
    <t>4410.00.003 Compensated Absences-Maintenance</t>
  </si>
  <si>
    <t>4410.00.004 Employee Benefit-Health/Dental/Eye</t>
  </si>
  <si>
    <t>4410.00.005 Temporary Labor-Maintenance</t>
  </si>
  <si>
    <t>4411.00.000 Maintenance Uniforms</t>
  </si>
  <si>
    <t>4413.00.000 Vehicle Gas, Oil, Repairs, Supplies</t>
  </si>
  <si>
    <t>4414.00.000 Vehicle Title/Registration</t>
  </si>
  <si>
    <t>4420.00.002 Materials-Electrical</t>
  </si>
  <si>
    <t>4420.00.004 Materials-Plumbing</t>
  </si>
  <si>
    <t>4420.00.006 Materials-Heating</t>
  </si>
  <si>
    <t>4420.00.007 Materials-Flooring</t>
  </si>
  <si>
    <t>4420.00.008 Materials-Paint</t>
  </si>
  <si>
    <t>4420.00.010 Materials-Janitorial/Cleaning</t>
  </si>
  <si>
    <t>4420.00.014 Materials-Maintenance Supplies</t>
  </si>
  <si>
    <t>4420.00.016 Materials-Grounds</t>
  </si>
  <si>
    <t>4420.00.018 Materials-Miscellaneous</t>
  </si>
  <si>
    <t>4420.00.022 Materials-Equipment Repairs</t>
  </si>
  <si>
    <t>4420.00.024 Materials-Appliance Parts</t>
  </si>
  <si>
    <t>4420.00.026 Materials-Safety Equipment</t>
  </si>
  <si>
    <t>4420.00.028 Materials-Hardware</t>
  </si>
  <si>
    <t>4420.00.030 Materials-Glass/Screens</t>
  </si>
  <si>
    <t>4420.00.032 Materials-Doors / Keys</t>
  </si>
  <si>
    <t>4420.00.034 Materials-Drywall/Plaster</t>
  </si>
  <si>
    <t>4420.00.038 Materials-Tools</t>
  </si>
  <si>
    <t>4430.00.002 Contract-Elevator Monitoring</t>
  </si>
  <si>
    <t>4430.00.004 Contract-Trash Removal</t>
  </si>
  <si>
    <t>4430.00.006 Contract-Extermination/Pest Control</t>
  </si>
  <si>
    <t>4430.00.007 Contract-Extermination/Bed Bug</t>
  </si>
  <si>
    <t>4430.00.008 Contract-Grounds</t>
  </si>
  <si>
    <t>4430.00.012 Contract-Fire Alarm</t>
  </si>
  <si>
    <t>4430.00.016 Contract-Window Washing</t>
  </si>
  <si>
    <t>4430.00.020 Contract-HVAC</t>
  </si>
  <si>
    <t>4430.00.030 Contract-Electrical</t>
  </si>
  <si>
    <t>4430.00.032 Contract-Plumbing</t>
  </si>
  <si>
    <t>4430.00.034 Contract-Roofing</t>
  </si>
  <si>
    <t>4430.00.036 Contract-Painting</t>
  </si>
  <si>
    <t>4430.00.038 Contract-Consultants</t>
  </si>
  <si>
    <t>4430.00.050 Contract Costs-Other Misc</t>
  </si>
  <si>
    <t>4510.00.000 Insurance</t>
  </si>
  <si>
    <t>4520.00.000 PILOT-Payments in Lieu of Taxes</t>
  </si>
  <si>
    <t>4540.00.000 Employee Benefits-Health/Dental/Optical</t>
  </si>
  <si>
    <t>4541.00.000 Employee Benefits-Pension</t>
  </si>
  <si>
    <t>4570.00.000 Bad Debt-Tenant Rents</t>
  </si>
  <si>
    <t>4570.00.001 Bad Debt-Other</t>
  </si>
  <si>
    <t>4580.99.760 Lease Enforcement Fee For Service Expense</t>
  </si>
  <si>
    <t>4596.00.000 Security/Lease Enforcement Salaries</t>
  </si>
  <si>
    <t>4596.00.004 Employee Benefits-Health/Dental/Optical</t>
  </si>
  <si>
    <t>4854.00.001 Truck Lease - Ford</t>
  </si>
  <si>
    <t>4854.05.003 Interest Expense - Ford Van</t>
  </si>
  <si>
    <t>4855.00.000 Interest Expense - Energy Performance Contract</t>
  </si>
  <si>
    <t>TOTAL EXPENSES</t>
  </si>
  <si>
    <t>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</si>
</sst>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0409]#,##0.00;\(#,##0.00\)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164" fontId="7" fillId="0" borderId="1" xfId="0" applyNumberFormat="1" applyFont="1" applyFill="1" applyBorder="1" applyAlignment="1">
      <alignment horizontal="right" vertical="top" wrapText="1" readingOrder="1"/>
    </xf>
    <xf numFmtId="0" fontId="7" fillId="0" borderId="2" xfId="0" applyNumberFormat="1" applyFont="1" applyFill="1" applyBorder="1" applyAlignment="1">
      <alignment horizontal="right" vertical="top" wrapText="1" readingOrder="1"/>
    </xf>
    <xf numFmtId="43" fontId="6" fillId="0" borderId="0" xfId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6"/>
  <sheetViews>
    <sheetView showGridLines="0" tabSelected="1" topLeftCell="A115" workbookViewId="0">
      <selection activeCell="L130" sqref="L130"/>
    </sheetView>
  </sheetViews>
  <sheetFormatPr defaultRowHeight="14.4" x14ac:dyDescent="0.3"/>
  <cols>
    <col min="1" max="1" width="21.109375" customWidth="1"/>
    <col min="2" max="2" width="9.5546875" customWidth="1"/>
    <col min="3" max="3" width="0.44140625" customWidth="1"/>
    <col min="4" max="4" width="9.5546875" customWidth="1"/>
    <col min="5" max="5" width="0.44140625" customWidth="1"/>
    <col min="6" max="6" width="9.5546875" customWidth="1"/>
    <col min="7" max="7" width="0.44140625" customWidth="1"/>
    <col min="8" max="8" width="9.5546875" customWidth="1"/>
    <col min="9" max="9" width="0.44140625" customWidth="1"/>
    <col min="10" max="10" width="9.5546875" customWidth="1"/>
    <col min="11" max="11" width="0.44140625" customWidth="1"/>
    <col min="12" max="12" width="9.5546875" customWidth="1"/>
    <col min="13" max="13" width="0.44140625" customWidth="1"/>
    <col min="14" max="14" width="10.109375" bestFit="1" customWidth="1"/>
    <col min="15" max="15" width="0.44140625" customWidth="1"/>
    <col min="16" max="16" width="11" bestFit="1" customWidth="1"/>
    <col min="17" max="17" width="0" hidden="1" customWidth="1"/>
    <col min="18" max="18" width="0.44140625" customWidth="1"/>
  </cols>
  <sheetData>
    <row r="1" spans="1:16" ht="14.4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8" customHeight="1" x14ac:dyDescent="0.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4.4" customHeight="1" x14ac:dyDescent="0.3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14.4" customHeight="1" x14ac:dyDescent="0.3">
      <c r="A4" s="13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21.6" customHeight="1" x14ac:dyDescent="0.3">
      <c r="A5" s="13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x14ac:dyDescent="0.3">
      <c r="A6" s="1" t="s">
        <v>4</v>
      </c>
      <c r="B6" s="2" t="s">
        <v>5</v>
      </c>
      <c r="C6" s="1" t="s">
        <v>4</v>
      </c>
      <c r="D6" s="2" t="s">
        <v>5</v>
      </c>
      <c r="E6" s="1" t="s">
        <v>4</v>
      </c>
      <c r="F6" s="2" t="s">
        <v>5</v>
      </c>
      <c r="G6" s="1" t="s">
        <v>4</v>
      </c>
      <c r="H6" s="2" t="s">
        <v>6</v>
      </c>
      <c r="I6" s="1" t="s">
        <v>4</v>
      </c>
      <c r="J6" s="2" t="s">
        <v>6</v>
      </c>
      <c r="K6" s="1" t="s">
        <v>4</v>
      </c>
      <c r="L6" s="2" t="s">
        <v>6</v>
      </c>
      <c r="M6" s="1" t="s">
        <v>4</v>
      </c>
      <c r="N6" s="2" t="s">
        <v>7</v>
      </c>
      <c r="O6" s="2" t="s">
        <v>4</v>
      </c>
      <c r="P6" s="2" t="s">
        <v>8</v>
      </c>
    </row>
    <row r="7" spans="1:16" x14ac:dyDescent="0.3">
      <c r="A7" s="1" t="s">
        <v>4</v>
      </c>
      <c r="B7" s="2" t="s">
        <v>9</v>
      </c>
      <c r="C7" s="1" t="s">
        <v>4</v>
      </c>
      <c r="D7" s="2" t="s">
        <v>10</v>
      </c>
      <c r="E7" s="1" t="s">
        <v>4</v>
      </c>
      <c r="F7" s="2" t="s">
        <v>11</v>
      </c>
      <c r="G7" s="1" t="s">
        <v>4</v>
      </c>
      <c r="H7" s="2" t="s">
        <v>9</v>
      </c>
      <c r="I7" s="1" t="s">
        <v>4</v>
      </c>
      <c r="J7" s="2" t="s">
        <v>10</v>
      </c>
      <c r="K7" s="1" t="s">
        <v>4</v>
      </c>
      <c r="L7" s="2" t="s">
        <v>11</v>
      </c>
      <c r="M7" s="1" t="s">
        <v>4</v>
      </c>
      <c r="N7" s="2" t="s">
        <v>10</v>
      </c>
      <c r="O7" s="2" t="s">
        <v>4</v>
      </c>
      <c r="P7" s="2" t="s">
        <v>10</v>
      </c>
    </row>
    <row r="8" spans="1:16" x14ac:dyDescent="0.3">
      <c r="A8" s="3" t="s">
        <v>12</v>
      </c>
      <c r="B8" s="4" t="s">
        <v>4</v>
      </c>
      <c r="C8" s="4" t="s">
        <v>4</v>
      </c>
      <c r="D8" s="5" t="s">
        <v>4</v>
      </c>
      <c r="E8" s="4" t="s">
        <v>4</v>
      </c>
      <c r="F8" s="5" t="s">
        <v>4</v>
      </c>
      <c r="G8" s="4" t="s">
        <v>4</v>
      </c>
      <c r="H8" s="4" t="s">
        <v>4</v>
      </c>
      <c r="I8" s="2" t="s">
        <v>4</v>
      </c>
      <c r="J8" s="4" t="s">
        <v>4</v>
      </c>
      <c r="K8" s="2" t="s">
        <v>4</v>
      </c>
      <c r="L8" s="2" t="s">
        <v>4</v>
      </c>
      <c r="M8" s="2" t="s">
        <v>4</v>
      </c>
      <c r="N8" s="2" t="s">
        <v>4</v>
      </c>
      <c r="O8" s="2" t="s">
        <v>4</v>
      </c>
      <c r="P8" s="5" t="s">
        <v>4</v>
      </c>
    </row>
    <row r="9" spans="1:16" x14ac:dyDescent="0.3">
      <c r="A9" s="6" t="s">
        <v>13</v>
      </c>
      <c r="B9" s="7">
        <v>135276</v>
      </c>
      <c r="C9" s="5" t="s">
        <v>4</v>
      </c>
      <c r="D9" s="7">
        <v>135000</v>
      </c>
      <c r="E9" s="5" t="s">
        <v>4</v>
      </c>
      <c r="F9" s="7">
        <v>276</v>
      </c>
      <c r="G9" s="5" t="s">
        <v>4</v>
      </c>
      <c r="H9" s="7">
        <v>265821</v>
      </c>
      <c r="I9" s="5" t="s">
        <v>4</v>
      </c>
      <c r="J9" s="7">
        <v>270000</v>
      </c>
      <c r="K9" s="5" t="s">
        <v>4</v>
      </c>
      <c r="L9" s="7">
        <v>-4179</v>
      </c>
      <c r="M9" s="5" t="s">
        <v>4</v>
      </c>
      <c r="N9" s="7">
        <v>1620000</v>
      </c>
      <c r="O9" s="5" t="s">
        <v>4</v>
      </c>
      <c r="P9" s="7">
        <v>-1354179</v>
      </c>
    </row>
    <row r="10" spans="1:16" ht="19.2" x14ac:dyDescent="0.3">
      <c r="A10" s="6" t="s">
        <v>14</v>
      </c>
      <c r="B10" s="7">
        <v>322.85000000000002</v>
      </c>
      <c r="C10" s="5" t="s">
        <v>4</v>
      </c>
      <c r="D10" s="7">
        <v>1666.6666666666667</v>
      </c>
      <c r="E10" s="5" t="s">
        <v>4</v>
      </c>
      <c r="F10" s="7">
        <v>-1343.8166666666666</v>
      </c>
      <c r="G10" s="5" t="s">
        <v>4</v>
      </c>
      <c r="H10" s="7">
        <v>322.85000000000002</v>
      </c>
      <c r="I10" s="5" t="s">
        <v>4</v>
      </c>
      <c r="J10" s="7">
        <v>3333.33</v>
      </c>
      <c r="K10" s="5" t="s">
        <v>4</v>
      </c>
      <c r="L10" s="7">
        <v>-3010.48</v>
      </c>
      <c r="M10" s="5" t="s">
        <v>4</v>
      </c>
      <c r="N10" s="7">
        <v>20000</v>
      </c>
      <c r="O10" s="5" t="s">
        <v>4</v>
      </c>
      <c r="P10" s="7">
        <v>-19677.150000000001</v>
      </c>
    </row>
    <row r="11" spans="1:16" ht="19.2" x14ac:dyDescent="0.3">
      <c r="A11" s="6" t="s">
        <v>15</v>
      </c>
      <c r="B11" s="7">
        <v>40</v>
      </c>
      <c r="C11" s="5" t="s">
        <v>4</v>
      </c>
      <c r="D11" s="7">
        <v>1950</v>
      </c>
      <c r="E11" s="5" t="s">
        <v>4</v>
      </c>
      <c r="F11" s="7">
        <v>-1910</v>
      </c>
      <c r="G11" s="5" t="s">
        <v>4</v>
      </c>
      <c r="H11" s="7">
        <v>3520</v>
      </c>
      <c r="I11" s="5" t="s">
        <v>4</v>
      </c>
      <c r="J11" s="7">
        <v>3900</v>
      </c>
      <c r="K11" s="5" t="s">
        <v>4</v>
      </c>
      <c r="L11" s="7">
        <v>-380</v>
      </c>
      <c r="M11" s="5" t="s">
        <v>4</v>
      </c>
      <c r="N11" s="7">
        <v>23400</v>
      </c>
      <c r="O11" s="5" t="s">
        <v>4</v>
      </c>
      <c r="P11" s="7">
        <v>-19880</v>
      </c>
    </row>
    <row r="12" spans="1:16" ht="19.2" x14ac:dyDescent="0.3">
      <c r="A12" s="6" t="s">
        <v>16</v>
      </c>
      <c r="B12" s="7">
        <v>142901</v>
      </c>
      <c r="C12" s="5" t="s">
        <v>4</v>
      </c>
      <c r="D12" s="7">
        <v>140606.16666666666</v>
      </c>
      <c r="E12" s="5" t="s">
        <v>4</v>
      </c>
      <c r="F12" s="7">
        <v>2294.8333333333335</v>
      </c>
      <c r="G12" s="5" t="s">
        <v>4</v>
      </c>
      <c r="H12" s="7">
        <v>285806</v>
      </c>
      <c r="I12" s="5" t="s">
        <v>4</v>
      </c>
      <c r="J12" s="7">
        <v>281212.33</v>
      </c>
      <c r="K12" s="5" t="s">
        <v>4</v>
      </c>
      <c r="L12" s="7">
        <v>4593.67</v>
      </c>
      <c r="M12" s="5" t="s">
        <v>4</v>
      </c>
      <c r="N12" s="7">
        <v>1687274</v>
      </c>
      <c r="O12" s="5" t="s">
        <v>4</v>
      </c>
      <c r="P12" s="7">
        <v>-1401468</v>
      </c>
    </row>
    <row r="13" spans="1:16" ht="19.2" x14ac:dyDescent="0.3">
      <c r="A13" s="6" t="s">
        <v>17</v>
      </c>
      <c r="B13" s="7">
        <v>17493.5</v>
      </c>
      <c r="C13" s="5" t="s">
        <v>4</v>
      </c>
      <c r="D13" s="7">
        <v>9375.0833333333339</v>
      </c>
      <c r="E13" s="5" t="s">
        <v>4</v>
      </c>
      <c r="F13" s="7">
        <v>8118.416666666667</v>
      </c>
      <c r="G13" s="5" t="s">
        <v>4</v>
      </c>
      <c r="H13" s="7">
        <v>34987</v>
      </c>
      <c r="I13" s="5" t="s">
        <v>4</v>
      </c>
      <c r="J13" s="7">
        <v>18750.169999999998</v>
      </c>
      <c r="K13" s="5" t="s">
        <v>4</v>
      </c>
      <c r="L13" s="7">
        <v>16236.83</v>
      </c>
      <c r="M13" s="5" t="s">
        <v>4</v>
      </c>
      <c r="N13" s="7">
        <v>112501</v>
      </c>
      <c r="O13" s="5" t="s">
        <v>4</v>
      </c>
      <c r="P13" s="7">
        <v>-77514</v>
      </c>
    </row>
    <row r="14" spans="1:16" x14ac:dyDescent="0.3">
      <c r="A14" s="6" t="s">
        <v>18</v>
      </c>
      <c r="B14" s="7">
        <v>2.4</v>
      </c>
      <c r="C14" s="5" t="s">
        <v>4</v>
      </c>
      <c r="D14" s="7">
        <v>500</v>
      </c>
      <c r="E14" s="5" t="s">
        <v>4</v>
      </c>
      <c r="F14" s="7">
        <v>-497.6</v>
      </c>
      <c r="G14" s="5" t="s">
        <v>4</v>
      </c>
      <c r="H14" s="7">
        <v>5.21</v>
      </c>
      <c r="I14" s="5" t="s">
        <v>4</v>
      </c>
      <c r="J14" s="7">
        <v>1000</v>
      </c>
      <c r="K14" s="5" t="s">
        <v>4</v>
      </c>
      <c r="L14" s="7">
        <v>-994.79</v>
      </c>
      <c r="M14" s="5" t="s">
        <v>4</v>
      </c>
      <c r="N14" s="7">
        <v>6000</v>
      </c>
      <c r="O14" s="5" t="s">
        <v>4</v>
      </c>
      <c r="P14" s="7">
        <v>-5994.79</v>
      </c>
    </row>
    <row r="15" spans="1:16" ht="19.2" x14ac:dyDescent="0.3">
      <c r="A15" s="6" t="s">
        <v>19</v>
      </c>
      <c r="B15" s="7">
        <v>77</v>
      </c>
      <c r="C15" s="5" t="s">
        <v>4</v>
      </c>
      <c r="D15" s="7">
        <v>0</v>
      </c>
      <c r="E15" s="5" t="s">
        <v>4</v>
      </c>
      <c r="F15" s="7">
        <v>77</v>
      </c>
      <c r="G15" s="5" t="s">
        <v>4</v>
      </c>
      <c r="H15" s="7">
        <v>256</v>
      </c>
      <c r="I15" s="5" t="s">
        <v>4</v>
      </c>
      <c r="J15" s="7">
        <v>0</v>
      </c>
      <c r="K15" s="5" t="s">
        <v>4</v>
      </c>
      <c r="L15" s="7">
        <v>256</v>
      </c>
      <c r="M15" s="5" t="s">
        <v>4</v>
      </c>
      <c r="N15" s="7">
        <v>0</v>
      </c>
      <c r="O15" s="5" t="s">
        <v>4</v>
      </c>
      <c r="P15" s="7">
        <v>256</v>
      </c>
    </row>
    <row r="16" spans="1:16" ht="19.2" x14ac:dyDescent="0.3">
      <c r="A16" s="6" t="s">
        <v>20</v>
      </c>
      <c r="B16" s="7">
        <v>34925.699999999997</v>
      </c>
      <c r="C16" s="5" t="s">
        <v>4</v>
      </c>
      <c r="D16" s="7">
        <v>35679.916666666664</v>
      </c>
      <c r="E16" s="5" t="s">
        <v>4</v>
      </c>
      <c r="F16" s="7">
        <v>-754.2166666666667</v>
      </c>
      <c r="G16" s="5" t="s">
        <v>4</v>
      </c>
      <c r="H16" s="7">
        <v>69182.61</v>
      </c>
      <c r="I16" s="5" t="s">
        <v>4</v>
      </c>
      <c r="J16" s="7">
        <v>71359.83</v>
      </c>
      <c r="K16" s="5" t="s">
        <v>4</v>
      </c>
      <c r="L16" s="7">
        <v>-2177.2199999999998</v>
      </c>
      <c r="M16" s="5" t="s">
        <v>4</v>
      </c>
      <c r="N16" s="7">
        <v>428159</v>
      </c>
      <c r="O16" s="5" t="s">
        <v>4</v>
      </c>
      <c r="P16" s="7">
        <v>-358976.39</v>
      </c>
    </row>
    <row r="17" spans="1:16" ht="19.2" x14ac:dyDescent="0.3">
      <c r="A17" s="6" t="s">
        <v>21</v>
      </c>
      <c r="B17" s="7">
        <v>4910</v>
      </c>
      <c r="C17" s="5" t="s">
        <v>4</v>
      </c>
      <c r="D17" s="7">
        <v>4920</v>
      </c>
      <c r="E17" s="5" t="s">
        <v>4</v>
      </c>
      <c r="F17" s="7">
        <v>-10</v>
      </c>
      <c r="G17" s="5" t="s">
        <v>4</v>
      </c>
      <c r="H17" s="7">
        <v>9820</v>
      </c>
      <c r="I17" s="5" t="s">
        <v>4</v>
      </c>
      <c r="J17" s="7">
        <v>9840</v>
      </c>
      <c r="K17" s="5" t="s">
        <v>4</v>
      </c>
      <c r="L17" s="7">
        <v>-20</v>
      </c>
      <c r="M17" s="5" t="s">
        <v>4</v>
      </c>
      <c r="N17" s="7">
        <v>59040</v>
      </c>
      <c r="O17" s="5" t="s">
        <v>4</v>
      </c>
      <c r="P17" s="7">
        <v>-49220</v>
      </c>
    </row>
    <row r="18" spans="1:16" ht="19.2" x14ac:dyDescent="0.3">
      <c r="A18" s="6" t="s">
        <v>22</v>
      </c>
      <c r="B18" s="7">
        <v>5010</v>
      </c>
      <c r="C18" s="5" t="s">
        <v>4</v>
      </c>
      <c r="D18" s="7">
        <v>4925.833333333333</v>
      </c>
      <c r="E18" s="5" t="s">
        <v>4</v>
      </c>
      <c r="F18" s="7">
        <v>84.166666666666671</v>
      </c>
      <c r="G18" s="5" t="s">
        <v>4</v>
      </c>
      <c r="H18" s="7">
        <v>9945</v>
      </c>
      <c r="I18" s="5" t="s">
        <v>4</v>
      </c>
      <c r="J18" s="7">
        <v>9851.67</v>
      </c>
      <c r="K18" s="5" t="s">
        <v>4</v>
      </c>
      <c r="L18" s="7">
        <v>93.33</v>
      </c>
      <c r="M18" s="5" t="s">
        <v>4</v>
      </c>
      <c r="N18" s="7">
        <v>59110</v>
      </c>
      <c r="O18" s="5" t="s">
        <v>4</v>
      </c>
      <c r="P18" s="7">
        <v>-49165</v>
      </c>
    </row>
    <row r="19" spans="1:16" ht="19.2" x14ac:dyDescent="0.3">
      <c r="A19" s="6" t="s">
        <v>23</v>
      </c>
      <c r="B19" s="7">
        <v>398.98</v>
      </c>
      <c r="C19" s="5" t="s">
        <v>4</v>
      </c>
      <c r="D19" s="7">
        <v>406.5</v>
      </c>
      <c r="E19" s="5" t="s">
        <v>4</v>
      </c>
      <c r="F19" s="7">
        <v>-7.52</v>
      </c>
      <c r="G19" s="5" t="s">
        <v>4</v>
      </c>
      <c r="H19" s="7">
        <v>797.96</v>
      </c>
      <c r="I19" s="5" t="s">
        <v>4</v>
      </c>
      <c r="J19" s="7">
        <v>813</v>
      </c>
      <c r="K19" s="5" t="s">
        <v>4</v>
      </c>
      <c r="L19" s="7">
        <v>-15.04</v>
      </c>
      <c r="M19" s="5" t="s">
        <v>4</v>
      </c>
      <c r="N19" s="7">
        <v>4878</v>
      </c>
      <c r="O19" s="5" t="s">
        <v>4</v>
      </c>
      <c r="P19" s="7">
        <v>-4080.04</v>
      </c>
    </row>
    <row r="20" spans="1:16" ht="19.2" x14ac:dyDescent="0.3">
      <c r="A20" s="6" t="s">
        <v>24</v>
      </c>
      <c r="B20" s="7">
        <v>139.25</v>
      </c>
      <c r="C20" s="5" t="s">
        <v>4</v>
      </c>
      <c r="D20" s="7">
        <v>90</v>
      </c>
      <c r="E20" s="5" t="s">
        <v>4</v>
      </c>
      <c r="F20" s="7">
        <v>49.25</v>
      </c>
      <c r="G20" s="5" t="s">
        <v>4</v>
      </c>
      <c r="H20" s="7">
        <v>278.5</v>
      </c>
      <c r="I20" s="5" t="s">
        <v>4</v>
      </c>
      <c r="J20" s="7">
        <v>180</v>
      </c>
      <c r="K20" s="5" t="s">
        <v>4</v>
      </c>
      <c r="L20" s="7">
        <v>98.5</v>
      </c>
      <c r="M20" s="5" t="s">
        <v>4</v>
      </c>
      <c r="N20" s="7">
        <v>1080</v>
      </c>
      <c r="O20" s="5" t="s">
        <v>4</v>
      </c>
      <c r="P20" s="7">
        <v>-801.5</v>
      </c>
    </row>
    <row r="21" spans="1:16" ht="19.2" x14ac:dyDescent="0.3">
      <c r="A21" s="6" t="s">
        <v>25</v>
      </c>
      <c r="B21" s="7">
        <v>25.5</v>
      </c>
      <c r="C21" s="5" t="s">
        <v>4</v>
      </c>
      <c r="D21" s="7">
        <v>25.5</v>
      </c>
      <c r="E21" s="5" t="s">
        <v>4</v>
      </c>
      <c r="F21" s="7">
        <v>0</v>
      </c>
      <c r="G21" s="5" t="s">
        <v>4</v>
      </c>
      <c r="H21" s="7">
        <v>51</v>
      </c>
      <c r="I21" s="5" t="s">
        <v>4</v>
      </c>
      <c r="J21" s="7">
        <v>51</v>
      </c>
      <c r="K21" s="5" t="s">
        <v>4</v>
      </c>
      <c r="L21" s="7">
        <v>0</v>
      </c>
      <c r="M21" s="5" t="s">
        <v>4</v>
      </c>
      <c r="N21" s="7">
        <v>306</v>
      </c>
      <c r="O21" s="5" t="s">
        <v>4</v>
      </c>
      <c r="P21" s="7">
        <v>-255</v>
      </c>
    </row>
    <row r="22" spans="1:16" ht="19.2" x14ac:dyDescent="0.3">
      <c r="A22" s="6" t="s">
        <v>26</v>
      </c>
      <c r="B22" s="7">
        <v>506</v>
      </c>
      <c r="C22" s="5" t="s">
        <v>4</v>
      </c>
      <c r="D22" s="7">
        <v>744</v>
      </c>
      <c r="E22" s="5" t="s">
        <v>4</v>
      </c>
      <c r="F22" s="7">
        <v>-238</v>
      </c>
      <c r="G22" s="5" t="s">
        <v>4</v>
      </c>
      <c r="H22" s="7">
        <v>1012</v>
      </c>
      <c r="I22" s="5" t="s">
        <v>4</v>
      </c>
      <c r="J22" s="7">
        <v>1488</v>
      </c>
      <c r="K22" s="5" t="s">
        <v>4</v>
      </c>
      <c r="L22" s="7">
        <v>-476</v>
      </c>
      <c r="M22" s="5" t="s">
        <v>4</v>
      </c>
      <c r="N22" s="7">
        <v>8928</v>
      </c>
      <c r="O22" s="5" t="s">
        <v>4</v>
      </c>
      <c r="P22" s="7">
        <v>-7916</v>
      </c>
    </row>
    <row r="23" spans="1:16" ht="19.2" x14ac:dyDescent="0.3">
      <c r="A23" s="6" t="s">
        <v>27</v>
      </c>
      <c r="B23" s="7">
        <v>6997.33</v>
      </c>
      <c r="C23" s="5" t="s">
        <v>4</v>
      </c>
      <c r="D23" s="7">
        <v>7962.25</v>
      </c>
      <c r="E23" s="5" t="s">
        <v>4</v>
      </c>
      <c r="F23" s="7">
        <v>-964.92</v>
      </c>
      <c r="G23" s="5" t="s">
        <v>4</v>
      </c>
      <c r="H23" s="7">
        <v>13994.66</v>
      </c>
      <c r="I23" s="5" t="s">
        <v>4</v>
      </c>
      <c r="J23" s="7">
        <v>15924.5</v>
      </c>
      <c r="K23" s="5" t="s">
        <v>4</v>
      </c>
      <c r="L23" s="7">
        <v>-1929.84</v>
      </c>
      <c r="M23" s="5" t="s">
        <v>4</v>
      </c>
      <c r="N23" s="7">
        <v>95547</v>
      </c>
      <c r="O23" s="5" t="s">
        <v>4</v>
      </c>
      <c r="P23" s="7">
        <v>-81552.34</v>
      </c>
    </row>
    <row r="24" spans="1:16" ht="19.2" x14ac:dyDescent="0.3">
      <c r="A24" s="6" t="s">
        <v>28</v>
      </c>
      <c r="B24" s="7">
        <v>7004</v>
      </c>
      <c r="C24" s="5" t="s">
        <v>4</v>
      </c>
      <c r="D24" s="7">
        <v>7004</v>
      </c>
      <c r="E24" s="5" t="s">
        <v>4</v>
      </c>
      <c r="F24" s="7">
        <v>0</v>
      </c>
      <c r="G24" s="5" t="s">
        <v>4</v>
      </c>
      <c r="H24" s="7">
        <v>14008</v>
      </c>
      <c r="I24" s="5" t="s">
        <v>4</v>
      </c>
      <c r="J24" s="7">
        <v>14008</v>
      </c>
      <c r="K24" s="5" t="s">
        <v>4</v>
      </c>
      <c r="L24" s="7">
        <v>0</v>
      </c>
      <c r="M24" s="5" t="s">
        <v>4</v>
      </c>
      <c r="N24" s="7">
        <v>84048</v>
      </c>
      <c r="O24" s="5" t="s">
        <v>4</v>
      </c>
      <c r="P24" s="7">
        <v>-70040</v>
      </c>
    </row>
    <row r="25" spans="1:16" ht="19.2" x14ac:dyDescent="0.3">
      <c r="A25" s="6" t="s">
        <v>29</v>
      </c>
      <c r="B25" s="7">
        <v>1293.8</v>
      </c>
      <c r="C25" s="5" t="s">
        <v>4</v>
      </c>
      <c r="D25" s="7">
        <v>0</v>
      </c>
      <c r="E25" s="5" t="s">
        <v>4</v>
      </c>
      <c r="F25" s="7">
        <v>1293.8</v>
      </c>
      <c r="G25" s="5" t="s">
        <v>4</v>
      </c>
      <c r="H25" s="7">
        <v>2587.6999999999998</v>
      </c>
      <c r="I25" s="5" t="s">
        <v>4</v>
      </c>
      <c r="J25" s="7">
        <v>0</v>
      </c>
      <c r="K25" s="5" t="s">
        <v>4</v>
      </c>
      <c r="L25" s="7">
        <v>2587.6999999999998</v>
      </c>
      <c r="M25" s="5" t="s">
        <v>4</v>
      </c>
      <c r="N25" s="7">
        <v>0</v>
      </c>
      <c r="O25" s="5" t="s">
        <v>4</v>
      </c>
      <c r="P25" s="7">
        <v>2587.6999999999998</v>
      </c>
    </row>
    <row r="26" spans="1:16" ht="19.2" x14ac:dyDescent="0.3">
      <c r="A26" s="6" t="s">
        <v>30</v>
      </c>
      <c r="B26" s="7">
        <v>7295.83</v>
      </c>
      <c r="C26" s="5" t="s">
        <v>4</v>
      </c>
      <c r="D26" s="7">
        <v>7295</v>
      </c>
      <c r="E26" s="5" t="s">
        <v>4</v>
      </c>
      <c r="F26" s="7">
        <v>0.83</v>
      </c>
      <c r="G26" s="5" t="s">
        <v>4</v>
      </c>
      <c r="H26" s="7">
        <v>14591.66</v>
      </c>
      <c r="I26" s="5" t="s">
        <v>4</v>
      </c>
      <c r="J26" s="7">
        <v>14590</v>
      </c>
      <c r="K26" s="5" t="s">
        <v>4</v>
      </c>
      <c r="L26" s="7">
        <v>1.66</v>
      </c>
      <c r="M26" s="5" t="s">
        <v>4</v>
      </c>
      <c r="N26" s="7">
        <v>87540</v>
      </c>
      <c r="O26" s="5" t="s">
        <v>4</v>
      </c>
      <c r="P26" s="7">
        <v>-72948.34</v>
      </c>
    </row>
    <row r="27" spans="1:16" ht="19.2" x14ac:dyDescent="0.3">
      <c r="A27" s="6" t="s">
        <v>31</v>
      </c>
      <c r="B27" s="7">
        <v>3184.99</v>
      </c>
      <c r="C27" s="5" t="s">
        <v>4</v>
      </c>
      <c r="D27" s="7">
        <v>0</v>
      </c>
      <c r="E27" s="5" t="s">
        <v>4</v>
      </c>
      <c r="F27" s="7">
        <v>3184.99</v>
      </c>
      <c r="G27" s="5" t="s">
        <v>4</v>
      </c>
      <c r="H27" s="7">
        <v>3184.99</v>
      </c>
      <c r="I27" s="5" t="s">
        <v>4</v>
      </c>
      <c r="J27" s="7">
        <v>0</v>
      </c>
      <c r="K27" s="5" t="s">
        <v>4</v>
      </c>
      <c r="L27" s="7">
        <v>3184.99</v>
      </c>
      <c r="M27" s="5" t="s">
        <v>4</v>
      </c>
      <c r="N27" s="7">
        <v>0</v>
      </c>
      <c r="O27" s="5" t="s">
        <v>4</v>
      </c>
      <c r="P27" s="7">
        <v>3184.99</v>
      </c>
    </row>
    <row r="28" spans="1:16" ht="19.2" x14ac:dyDescent="0.3">
      <c r="A28" s="6" t="s">
        <v>32</v>
      </c>
      <c r="B28" s="7">
        <v>3082.18</v>
      </c>
      <c r="C28" s="5" t="s">
        <v>4</v>
      </c>
      <c r="D28" s="7">
        <v>2083.3333333333335</v>
      </c>
      <c r="E28" s="5" t="s">
        <v>4</v>
      </c>
      <c r="F28" s="7">
        <v>998.84666666666669</v>
      </c>
      <c r="G28" s="5" t="s">
        <v>4</v>
      </c>
      <c r="H28" s="7">
        <v>5270.5</v>
      </c>
      <c r="I28" s="5" t="s">
        <v>4</v>
      </c>
      <c r="J28" s="7">
        <v>4166.67</v>
      </c>
      <c r="K28" s="5" t="s">
        <v>4</v>
      </c>
      <c r="L28" s="7">
        <v>1103.83</v>
      </c>
      <c r="M28" s="5" t="s">
        <v>4</v>
      </c>
      <c r="N28" s="7">
        <v>25000</v>
      </c>
      <c r="O28" s="5" t="s">
        <v>4</v>
      </c>
      <c r="P28" s="7">
        <v>-19729.5</v>
      </c>
    </row>
    <row r="29" spans="1:16" ht="19.2" x14ac:dyDescent="0.3">
      <c r="A29" s="6" t="s">
        <v>33</v>
      </c>
      <c r="B29" s="7">
        <v>0</v>
      </c>
      <c r="C29" s="5" t="s">
        <v>4</v>
      </c>
      <c r="D29" s="7">
        <v>504.16666666666669</v>
      </c>
      <c r="E29" s="5" t="s">
        <v>4</v>
      </c>
      <c r="F29" s="7">
        <v>-504.16666666666669</v>
      </c>
      <c r="G29" s="5" t="s">
        <v>4</v>
      </c>
      <c r="H29" s="7">
        <v>50</v>
      </c>
      <c r="I29" s="5" t="s">
        <v>4</v>
      </c>
      <c r="J29" s="7">
        <v>1008.33</v>
      </c>
      <c r="K29" s="5" t="s">
        <v>4</v>
      </c>
      <c r="L29" s="7">
        <v>-958.33</v>
      </c>
      <c r="M29" s="5" t="s">
        <v>4</v>
      </c>
      <c r="N29" s="7">
        <v>6050</v>
      </c>
      <c r="O29" s="5" t="s">
        <v>4</v>
      </c>
      <c r="P29" s="7">
        <v>-6000</v>
      </c>
    </row>
    <row r="30" spans="1:16" ht="19.2" x14ac:dyDescent="0.3">
      <c r="A30" s="6" t="s">
        <v>34</v>
      </c>
      <c r="B30" s="7">
        <v>443.81</v>
      </c>
      <c r="C30" s="5" t="s">
        <v>4</v>
      </c>
      <c r="D30" s="7">
        <v>833.33333333333337</v>
      </c>
      <c r="E30" s="5" t="s">
        <v>4</v>
      </c>
      <c r="F30" s="7">
        <v>-389.52333333333331</v>
      </c>
      <c r="G30" s="5" t="s">
        <v>4</v>
      </c>
      <c r="H30" s="7">
        <v>1038.1199999999999</v>
      </c>
      <c r="I30" s="5" t="s">
        <v>4</v>
      </c>
      <c r="J30" s="7">
        <v>1666.67</v>
      </c>
      <c r="K30" s="5" t="s">
        <v>4</v>
      </c>
      <c r="L30" s="7">
        <v>-628.54999999999995</v>
      </c>
      <c r="M30" s="5" t="s">
        <v>4</v>
      </c>
      <c r="N30" s="7">
        <v>10000</v>
      </c>
      <c r="O30" s="5" t="s">
        <v>4</v>
      </c>
      <c r="P30" s="7">
        <v>-8961.8799999999992</v>
      </c>
    </row>
    <row r="31" spans="1:16" ht="19.2" x14ac:dyDescent="0.3">
      <c r="A31" s="6" t="s">
        <v>35</v>
      </c>
      <c r="B31" s="7">
        <v>8946.69</v>
      </c>
      <c r="C31" s="5" t="s">
        <v>4</v>
      </c>
      <c r="D31" s="7">
        <v>8340.6666666666661</v>
      </c>
      <c r="E31" s="5" t="s">
        <v>4</v>
      </c>
      <c r="F31" s="7">
        <v>606.02333333333331</v>
      </c>
      <c r="G31" s="5" t="s">
        <v>4</v>
      </c>
      <c r="H31" s="7">
        <v>17781.36</v>
      </c>
      <c r="I31" s="5" t="s">
        <v>4</v>
      </c>
      <c r="J31" s="7">
        <v>16681.330000000002</v>
      </c>
      <c r="K31" s="5" t="s">
        <v>4</v>
      </c>
      <c r="L31" s="7">
        <v>1100.03</v>
      </c>
      <c r="M31" s="5" t="s">
        <v>4</v>
      </c>
      <c r="N31" s="7">
        <v>100088</v>
      </c>
      <c r="O31" s="5" t="s">
        <v>4</v>
      </c>
      <c r="P31" s="7">
        <v>-82306.64</v>
      </c>
    </row>
    <row r="32" spans="1:16" ht="19.2" x14ac:dyDescent="0.3">
      <c r="A32" s="6" t="s">
        <v>36</v>
      </c>
      <c r="B32" s="7">
        <v>1739.28</v>
      </c>
      <c r="C32" s="5" t="s">
        <v>4</v>
      </c>
      <c r="D32" s="7">
        <v>1255</v>
      </c>
      <c r="E32" s="5" t="s">
        <v>4</v>
      </c>
      <c r="F32" s="7">
        <v>484.28</v>
      </c>
      <c r="G32" s="5" t="s">
        <v>4</v>
      </c>
      <c r="H32" s="7">
        <v>3386.78</v>
      </c>
      <c r="I32" s="5" t="s">
        <v>4</v>
      </c>
      <c r="J32" s="7">
        <v>2510</v>
      </c>
      <c r="K32" s="5" t="s">
        <v>4</v>
      </c>
      <c r="L32" s="7">
        <v>876.78</v>
      </c>
      <c r="M32" s="5" t="s">
        <v>4</v>
      </c>
      <c r="N32" s="7">
        <v>15060</v>
      </c>
      <c r="O32" s="5" t="s">
        <v>4</v>
      </c>
      <c r="P32" s="7">
        <v>-11673.22</v>
      </c>
    </row>
    <row r="33" spans="1:16" ht="19.2" x14ac:dyDescent="0.3">
      <c r="A33" s="6" t="s">
        <v>37</v>
      </c>
      <c r="B33" s="7">
        <v>4063.99</v>
      </c>
      <c r="C33" s="5" t="s">
        <v>4</v>
      </c>
      <c r="D33" s="7">
        <v>4065</v>
      </c>
      <c r="E33" s="5" t="s">
        <v>4</v>
      </c>
      <c r="F33" s="7">
        <v>-1.01</v>
      </c>
      <c r="G33" s="5" t="s">
        <v>4</v>
      </c>
      <c r="H33" s="7">
        <v>8127.98</v>
      </c>
      <c r="I33" s="5" t="s">
        <v>4</v>
      </c>
      <c r="J33" s="7">
        <v>8130</v>
      </c>
      <c r="K33" s="5" t="s">
        <v>4</v>
      </c>
      <c r="L33" s="7">
        <v>-2.02</v>
      </c>
      <c r="M33" s="5" t="s">
        <v>4</v>
      </c>
      <c r="N33" s="7">
        <v>48780</v>
      </c>
      <c r="O33" s="5" t="s">
        <v>4</v>
      </c>
      <c r="P33" s="7">
        <v>-40652.019999999997</v>
      </c>
    </row>
    <row r="34" spans="1:16" x14ac:dyDescent="0.3">
      <c r="A34" s="3" t="s">
        <v>38</v>
      </c>
      <c r="B34" s="8">
        <v>386080.08</v>
      </c>
      <c r="C34" s="4" t="s">
        <v>4</v>
      </c>
      <c r="D34" s="8">
        <v>375232.41666666669</v>
      </c>
      <c r="E34" s="4" t="s">
        <v>4</v>
      </c>
      <c r="F34" s="8">
        <v>10847.663333333334</v>
      </c>
      <c r="G34" s="4" t="s">
        <v>4</v>
      </c>
      <c r="H34" s="8">
        <v>765826.88</v>
      </c>
      <c r="I34" s="2" t="s">
        <v>4</v>
      </c>
      <c r="J34" s="8">
        <v>750464.83</v>
      </c>
      <c r="K34" s="2" t="s">
        <v>4</v>
      </c>
      <c r="L34" s="8">
        <v>15362.05</v>
      </c>
      <c r="M34" s="2" t="s">
        <v>4</v>
      </c>
      <c r="N34" s="8">
        <v>4502789</v>
      </c>
      <c r="O34" s="2" t="s">
        <v>4</v>
      </c>
      <c r="P34" s="8">
        <v>-3736962.12</v>
      </c>
    </row>
    <row r="35" spans="1:16" x14ac:dyDescent="0.3">
      <c r="A35" s="3" t="s">
        <v>39</v>
      </c>
      <c r="B35" s="4" t="s">
        <v>4</v>
      </c>
      <c r="C35" s="4" t="s">
        <v>4</v>
      </c>
      <c r="D35" s="5" t="s">
        <v>4</v>
      </c>
      <c r="E35" s="4" t="s">
        <v>4</v>
      </c>
      <c r="F35" s="5" t="s">
        <v>4</v>
      </c>
      <c r="G35" s="4" t="s">
        <v>4</v>
      </c>
      <c r="H35" s="4" t="s">
        <v>4</v>
      </c>
      <c r="I35" s="2" t="s">
        <v>4</v>
      </c>
      <c r="J35" s="4" t="s">
        <v>4</v>
      </c>
      <c r="K35" s="2" t="s">
        <v>4</v>
      </c>
      <c r="L35" s="2" t="s">
        <v>4</v>
      </c>
      <c r="M35" s="2" t="s">
        <v>4</v>
      </c>
      <c r="N35" s="2" t="s">
        <v>4</v>
      </c>
      <c r="O35" s="2" t="s">
        <v>4</v>
      </c>
      <c r="P35" s="5" t="s">
        <v>4</v>
      </c>
    </row>
    <row r="36" spans="1:16" ht="19.2" x14ac:dyDescent="0.3">
      <c r="A36" s="6" t="s">
        <v>40</v>
      </c>
      <c r="B36" s="7">
        <v>72696.899999999994</v>
      </c>
      <c r="C36" s="5" t="s">
        <v>4</v>
      </c>
      <c r="D36" s="7">
        <f>650664/26*3</f>
        <v>75076.615384615376</v>
      </c>
      <c r="E36" s="5" t="s">
        <v>4</v>
      </c>
      <c r="F36" s="10">
        <f>+D36-B36</f>
        <v>2379.7153846153815</v>
      </c>
      <c r="G36" s="5" t="s">
        <v>4</v>
      </c>
      <c r="H36" s="7">
        <v>119620.39</v>
      </c>
      <c r="I36" s="5" t="s">
        <v>4</v>
      </c>
      <c r="J36" s="7">
        <f>650664/26*5</f>
        <v>125127.69230769231</v>
      </c>
      <c r="K36" s="5" t="s">
        <v>4</v>
      </c>
      <c r="L36" s="10">
        <f>+J36-H36</f>
        <v>5507.3023076923128</v>
      </c>
      <c r="M36" s="5" t="s">
        <v>4</v>
      </c>
      <c r="N36" s="7">
        <v>650664</v>
      </c>
      <c r="O36" s="5" t="s">
        <v>4</v>
      </c>
      <c r="P36" s="7">
        <v>531043.61</v>
      </c>
    </row>
    <row r="37" spans="1:16" ht="19.2" x14ac:dyDescent="0.3">
      <c r="A37" s="6" t="s">
        <v>41</v>
      </c>
      <c r="B37" s="7">
        <v>0</v>
      </c>
      <c r="C37" s="5" t="s">
        <v>4</v>
      </c>
      <c r="D37" s="7">
        <v>250</v>
      </c>
      <c r="E37" s="5" t="s">
        <v>4</v>
      </c>
      <c r="F37" s="10">
        <f t="shared" ref="F37:F100" si="0">+D37-B37</f>
        <v>250</v>
      </c>
      <c r="G37" s="5" t="s">
        <v>4</v>
      </c>
      <c r="H37" s="7">
        <v>0</v>
      </c>
      <c r="I37" s="5" t="s">
        <v>4</v>
      </c>
      <c r="J37" s="7">
        <v>500</v>
      </c>
      <c r="K37" s="5" t="s">
        <v>4</v>
      </c>
      <c r="L37" s="10">
        <f t="shared" ref="L37:L100" si="1">+J37-H37</f>
        <v>500</v>
      </c>
      <c r="M37" s="5" t="s">
        <v>4</v>
      </c>
      <c r="N37" s="7">
        <v>3000</v>
      </c>
      <c r="O37" s="5" t="s">
        <v>4</v>
      </c>
      <c r="P37" s="7">
        <v>3000</v>
      </c>
    </row>
    <row r="38" spans="1:16" ht="19.2" x14ac:dyDescent="0.3">
      <c r="A38" s="6" t="s">
        <v>42</v>
      </c>
      <c r="B38" s="7">
        <v>500.03</v>
      </c>
      <c r="C38" s="5" t="s">
        <v>4</v>
      </c>
      <c r="D38" s="7">
        <v>500</v>
      </c>
      <c r="E38" s="5" t="s">
        <v>4</v>
      </c>
      <c r="F38" s="10">
        <f t="shared" si="0"/>
        <v>-2.9999999999972715E-2</v>
      </c>
      <c r="G38" s="5" t="s">
        <v>4</v>
      </c>
      <c r="H38" s="7">
        <v>1000.06</v>
      </c>
      <c r="I38" s="5" t="s">
        <v>4</v>
      </c>
      <c r="J38" s="7">
        <v>1000</v>
      </c>
      <c r="K38" s="5" t="s">
        <v>4</v>
      </c>
      <c r="L38" s="10">
        <f t="shared" si="1"/>
        <v>-5.999999999994543E-2</v>
      </c>
      <c r="M38" s="5" t="s">
        <v>4</v>
      </c>
      <c r="N38" s="7">
        <v>6000</v>
      </c>
      <c r="O38" s="5" t="s">
        <v>4</v>
      </c>
      <c r="P38" s="7">
        <v>4999.9399999999996</v>
      </c>
    </row>
    <row r="39" spans="1:16" ht="19.2" x14ac:dyDescent="0.3">
      <c r="A39" s="6" t="s">
        <v>43</v>
      </c>
      <c r="B39" s="7">
        <v>12030.7</v>
      </c>
      <c r="C39" s="5" t="s">
        <v>4</v>
      </c>
      <c r="D39" s="7">
        <v>15103.916666666666</v>
      </c>
      <c r="E39" s="5" t="s">
        <v>4</v>
      </c>
      <c r="F39" s="10">
        <f t="shared" si="0"/>
        <v>3073.2166666666653</v>
      </c>
      <c r="G39" s="5" t="s">
        <v>4</v>
      </c>
      <c r="H39" s="7">
        <v>24966.67</v>
      </c>
      <c r="I39" s="5" t="s">
        <v>4</v>
      </c>
      <c r="J39" s="7">
        <v>30207.83</v>
      </c>
      <c r="K39" s="5" t="s">
        <v>4</v>
      </c>
      <c r="L39" s="10">
        <f t="shared" si="1"/>
        <v>5241.1600000000035</v>
      </c>
      <c r="M39" s="5" t="s">
        <v>4</v>
      </c>
      <c r="N39" s="7">
        <v>181247</v>
      </c>
      <c r="O39" s="5" t="s">
        <v>4</v>
      </c>
      <c r="P39" s="7">
        <v>156280.32999999999</v>
      </c>
    </row>
    <row r="40" spans="1:16" ht="19.2" x14ac:dyDescent="0.3">
      <c r="A40" s="6" t="s">
        <v>44</v>
      </c>
      <c r="B40" s="7">
        <v>0</v>
      </c>
      <c r="C40" s="5" t="s">
        <v>4</v>
      </c>
      <c r="D40" s="7">
        <v>258.33333333333331</v>
      </c>
      <c r="E40" s="5" t="s">
        <v>4</v>
      </c>
      <c r="F40" s="10">
        <f t="shared" si="0"/>
        <v>258.33333333333331</v>
      </c>
      <c r="G40" s="5" t="s">
        <v>4</v>
      </c>
      <c r="H40" s="7">
        <v>792</v>
      </c>
      <c r="I40" s="5" t="s">
        <v>4</v>
      </c>
      <c r="J40" s="7">
        <v>516.66999999999996</v>
      </c>
      <c r="K40" s="5" t="s">
        <v>4</v>
      </c>
      <c r="L40" s="10">
        <f t="shared" si="1"/>
        <v>-275.33000000000004</v>
      </c>
      <c r="M40" s="5" t="s">
        <v>4</v>
      </c>
      <c r="N40" s="7">
        <v>3100</v>
      </c>
      <c r="O40" s="5" t="s">
        <v>4</v>
      </c>
      <c r="P40" s="7">
        <v>2308</v>
      </c>
    </row>
    <row r="41" spans="1:16" x14ac:dyDescent="0.3">
      <c r="A41" s="6" t="s">
        <v>45</v>
      </c>
      <c r="B41" s="7">
        <v>744</v>
      </c>
      <c r="C41" s="5" t="s">
        <v>4</v>
      </c>
      <c r="D41" s="7">
        <v>0</v>
      </c>
      <c r="E41" s="5" t="s">
        <v>4</v>
      </c>
      <c r="F41" s="10">
        <f t="shared" si="0"/>
        <v>-744</v>
      </c>
      <c r="G41" s="5" t="s">
        <v>4</v>
      </c>
      <c r="H41" s="7">
        <v>0</v>
      </c>
      <c r="I41" s="5" t="s">
        <v>4</v>
      </c>
      <c r="J41" s="7">
        <v>0</v>
      </c>
      <c r="K41" s="5" t="s">
        <v>4</v>
      </c>
      <c r="L41" s="10">
        <f t="shared" si="1"/>
        <v>0</v>
      </c>
      <c r="M41" s="5" t="s">
        <v>4</v>
      </c>
      <c r="N41" s="7">
        <v>0</v>
      </c>
      <c r="O41" s="5" t="s">
        <v>4</v>
      </c>
      <c r="P41" s="7">
        <v>0</v>
      </c>
    </row>
    <row r="42" spans="1:16" ht="19.2" x14ac:dyDescent="0.3">
      <c r="A42" s="6" t="s">
        <v>46</v>
      </c>
      <c r="B42" s="7">
        <v>3190.5</v>
      </c>
      <c r="C42" s="5" t="s">
        <v>4</v>
      </c>
      <c r="D42" s="7">
        <v>5083.333333333333</v>
      </c>
      <c r="E42" s="5" t="s">
        <v>4</v>
      </c>
      <c r="F42" s="10">
        <f t="shared" si="0"/>
        <v>1892.833333333333</v>
      </c>
      <c r="G42" s="5" t="s">
        <v>4</v>
      </c>
      <c r="H42" s="7">
        <v>8102</v>
      </c>
      <c r="I42" s="5" t="s">
        <v>4</v>
      </c>
      <c r="J42" s="7">
        <v>10166.67</v>
      </c>
      <c r="K42" s="5" t="s">
        <v>4</v>
      </c>
      <c r="L42" s="10">
        <f t="shared" si="1"/>
        <v>2064.67</v>
      </c>
      <c r="M42" s="5" t="s">
        <v>4</v>
      </c>
      <c r="N42" s="7">
        <v>61000</v>
      </c>
      <c r="O42" s="5" t="s">
        <v>4</v>
      </c>
      <c r="P42" s="7">
        <v>52898</v>
      </c>
    </row>
    <row r="43" spans="1:16" x14ac:dyDescent="0.3">
      <c r="A43" s="6" t="s">
        <v>47</v>
      </c>
      <c r="B43" s="7">
        <v>223</v>
      </c>
      <c r="C43" s="5" t="s">
        <v>4</v>
      </c>
      <c r="D43" s="7">
        <v>2000</v>
      </c>
      <c r="E43" s="5" t="s">
        <v>4</v>
      </c>
      <c r="F43" s="10">
        <f t="shared" si="0"/>
        <v>1777</v>
      </c>
      <c r="G43" s="5" t="s">
        <v>4</v>
      </c>
      <c r="H43" s="7">
        <v>862</v>
      </c>
      <c r="I43" s="5" t="s">
        <v>4</v>
      </c>
      <c r="J43" s="7">
        <v>4000</v>
      </c>
      <c r="K43" s="5" t="s">
        <v>4</v>
      </c>
      <c r="L43" s="10">
        <f t="shared" si="1"/>
        <v>3138</v>
      </c>
      <c r="M43" s="5" t="s">
        <v>4</v>
      </c>
      <c r="N43" s="7">
        <v>24000</v>
      </c>
      <c r="O43" s="5" t="s">
        <v>4</v>
      </c>
      <c r="P43" s="7">
        <v>23138</v>
      </c>
    </row>
    <row r="44" spans="1:16" ht="19.2" x14ac:dyDescent="0.3">
      <c r="A44" s="6" t="s">
        <v>48</v>
      </c>
      <c r="B44" s="7">
        <v>0</v>
      </c>
      <c r="C44" s="5" t="s">
        <v>4</v>
      </c>
      <c r="D44" s="7">
        <v>1208.3333333333333</v>
      </c>
      <c r="E44" s="5" t="s">
        <v>4</v>
      </c>
      <c r="F44" s="10">
        <f t="shared" si="0"/>
        <v>1208.3333333333333</v>
      </c>
      <c r="G44" s="5" t="s">
        <v>4</v>
      </c>
      <c r="H44" s="7">
        <v>0</v>
      </c>
      <c r="I44" s="5" t="s">
        <v>4</v>
      </c>
      <c r="J44" s="7">
        <v>2416.67</v>
      </c>
      <c r="K44" s="5" t="s">
        <v>4</v>
      </c>
      <c r="L44" s="10">
        <f t="shared" si="1"/>
        <v>2416.67</v>
      </c>
      <c r="M44" s="5" t="s">
        <v>4</v>
      </c>
      <c r="N44" s="7">
        <v>14500</v>
      </c>
      <c r="O44" s="5" t="s">
        <v>4</v>
      </c>
      <c r="P44" s="7">
        <v>14500</v>
      </c>
    </row>
    <row r="45" spans="1:16" x14ac:dyDescent="0.3">
      <c r="A45" s="6" t="s">
        <v>49</v>
      </c>
      <c r="B45" s="7">
        <v>1815.68</v>
      </c>
      <c r="C45" s="5" t="s">
        <v>4</v>
      </c>
      <c r="D45" s="7">
        <v>1533.3333333333333</v>
      </c>
      <c r="E45" s="5" t="s">
        <v>4</v>
      </c>
      <c r="F45" s="10">
        <f t="shared" si="0"/>
        <v>-282.34666666666681</v>
      </c>
      <c r="G45" s="5" t="s">
        <v>4</v>
      </c>
      <c r="H45" s="7">
        <v>3015.56</v>
      </c>
      <c r="I45" s="5" t="s">
        <v>4</v>
      </c>
      <c r="J45" s="7">
        <v>3066.67</v>
      </c>
      <c r="K45" s="5" t="s">
        <v>4</v>
      </c>
      <c r="L45" s="10">
        <f t="shared" si="1"/>
        <v>51.110000000000127</v>
      </c>
      <c r="M45" s="5" t="s">
        <v>4</v>
      </c>
      <c r="N45" s="7">
        <v>18400</v>
      </c>
      <c r="O45" s="5" t="s">
        <v>4</v>
      </c>
      <c r="P45" s="7">
        <v>15384.44</v>
      </c>
    </row>
    <row r="46" spans="1:16" x14ac:dyDescent="0.3">
      <c r="A46" s="6" t="s">
        <v>50</v>
      </c>
      <c r="B46" s="7">
        <v>4100</v>
      </c>
      <c r="C46" s="5" t="s">
        <v>4</v>
      </c>
      <c r="D46" s="7">
        <v>6516.666666666667</v>
      </c>
      <c r="E46" s="5" t="s">
        <v>4</v>
      </c>
      <c r="F46" s="10">
        <f t="shared" si="0"/>
        <v>2416.666666666667</v>
      </c>
      <c r="G46" s="5" t="s">
        <v>4</v>
      </c>
      <c r="H46" s="7">
        <v>8950</v>
      </c>
      <c r="I46" s="5" t="s">
        <v>4</v>
      </c>
      <c r="J46" s="7">
        <v>13033.33</v>
      </c>
      <c r="K46" s="5" t="s">
        <v>4</v>
      </c>
      <c r="L46" s="10">
        <f t="shared" si="1"/>
        <v>4083.33</v>
      </c>
      <c r="M46" s="5" t="s">
        <v>4</v>
      </c>
      <c r="N46" s="7">
        <v>78200</v>
      </c>
      <c r="O46" s="5" t="s">
        <v>4</v>
      </c>
      <c r="P46" s="7">
        <v>69250</v>
      </c>
    </row>
    <row r="47" spans="1:16" x14ac:dyDescent="0.3">
      <c r="A47" s="6" t="s">
        <v>51</v>
      </c>
      <c r="B47" s="7">
        <v>659</v>
      </c>
      <c r="C47" s="5" t="s">
        <v>4</v>
      </c>
      <c r="D47" s="7">
        <v>1008.3333333333334</v>
      </c>
      <c r="E47" s="5" t="s">
        <v>4</v>
      </c>
      <c r="F47" s="10">
        <f t="shared" si="0"/>
        <v>349.33333333333337</v>
      </c>
      <c r="G47" s="5" t="s">
        <v>4</v>
      </c>
      <c r="H47" s="7">
        <v>1318</v>
      </c>
      <c r="I47" s="5" t="s">
        <v>4</v>
      </c>
      <c r="J47" s="7">
        <v>2016.67</v>
      </c>
      <c r="K47" s="5" t="s">
        <v>4</v>
      </c>
      <c r="L47" s="10">
        <f t="shared" si="1"/>
        <v>698.67000000000007</v>
      </c>
      <c r="M47" s="5" t="s">
        <v>4</v>
      </c>
      <c r="N47" s="7">
        <v>12100</v>
      </c>
      <c r="O47" s="5" t="s">
        <v>4</v>
      </c>
      <c r="P47" s="7">
        <v>10782</v>
      </c>
    </row>
    <row r="48" spans="1:16" ht="19.2" x14ac:dyDescent="0.3">
      <c r="A48" s="6" t="s">
        <v>52</v>
      </c>
      <c r="B48" s="7">
        <v>0</v>
      </c>
      <c r="C48" s="5" t="s">
        <v>4</v>
      </c>
      <c r="D48" s="7">
        <v>1066.6666666666667</v>
      </c>
      <c r="E48" s="5" t="s">
        <v>4</v>
      </c>
      <c r="F48" s="10">
        <f t="shared" si="0"/>
        <v>1066.6666666666667</v>
      </c>
      <c r="G48" s="5" t="s">
        <v>4</v>
      </c>
      <c r="H48" s="7">
        <v>1459</v>
      </c>
      <c r="I48" s="5" t="s">
        <v>4</v>
      </c>
      <c r="J48" s="7">
        <v>2133.33</v>
      </c>
      <c r="K48" s="5" t="s">
        <v>4</v>
      </c>
      <c r="L48" s="10">
        <f t="shared" si="1"/>
        <v>674.32999999999993</v>
      </c>
      <c r="M48" s="5" t="s">
        <v>4</v>
      </c>
      <c r="N48" s="7">
        <v>12800</v>
      </c>
      <c r="O48" s="5" t="s">
        <v>4</v>
      </c>
      <c r="P48" s="7">
        <v>11341</v>
      </c>
    </row>
    <row r="49" spans="1:16" x14ac:dyDescent="0.3">
      <c r="A49" s="6" t="s">
        <v>53</v>
      </c>
      <c r="B49" s="7">
        <v>900</v>
      </c>
      <c r="C49" s="5" t="s">
        <v>4</v>
      </c>
      <c r="D49" s="7">
        <v>900</v>
      </c>
      <c r="E49" s="5" t="s">
        <v>4</v>
      </c>
      <c r="F49" s="10">
        <f t="shared" si="0"/>
        <v>0</v>
      </c>
      <c r="G49" s="5" t="s">
        <v>4</v>
      </c>
      <c r="H49" s="7">
        <v>1800</v>
      </c>
      <c r="I49" s="5" t="s">
        <v>4</v>
      </c>
      <c r="J49" s="7">
        <v>1800</v>
      </c>
      <c r="K49" s="5" t="s">
        <v>4</v>
      </c>
      <c r="L49" s="10">
        <f t="shared" si="1"/>
        <v>0</v>
      </c>
      <c r="M49" s="5" t="s">
        <v>4</v>
      </c>
      <c r="N49" s="7">
        <v>10800</v>
      </c>
      <c r="O49" s="5" t="s">
        <v>4</v>
      </c>
      <c r="P49" s="7">
        <v>9000</v>
      </c>
    </row>
    <row r="50" spans="1:16" ht="19.2" x14ac:dyDescent="0.3">
      <c r="A50" s="6" t="s">
        <v>54</v>
      </c>
      <c r="B50" s="7">
        <v>85</v>
      </c>
      <c r="C50" s="5" t="s">
        <v>4</v>
      </c>
      <c r="D50" s="7">
        <v>1016.6666666666666</v>
      </c>
      <c r="E50" s="5" t="s">
        <v>4</v>
      </c>
      <c r="F50" s="10">
        <f t="shared" si="0"/>
        <v>931.66666666666663</v>
      </c>
      <c r="G50" s="5" t="s">
        <v>4</v>
      </c>
      <c r="H50" s="7">
        <v>1261</v>
      </c>
      <c r="I50" s="5" t="s">
        <v>4</v>
      </c>
      <c r="J50" s="7">
        <v>2033.33</v>
      </c>
      <c r="K50" s="5" t="s">
        <v>4</v>
      </c>
      <c r="L50" s="10">
        <f t="shared" si="1"/>
        <v>772.32999999999993</v>
      </c>
      <c r="M50" s="5" t="s">
        <v>4</v>
      </c>
      <c r="N50" s="7">
        <v>12200</v>
      </c>
      <c r="O50" s="5" t="s">
        <v>4</v>
      </c>
      <c r="P50" s="7">
        <v>10939</v>
      </c>
    </row>
    <row r="51" spans="1:16" ht="19.2" x14ac:dyDescent="0.3">
      <c r="A51" s="6" t="s">
        <v>55</v>
      </c>
      <c r="B51" s="7">
        <v>0</v>
      </c>
      <c r="C51" s="5" t="s">
        <v>4</v>
      </c>
      <c r="D51" s="7">
        <v>395.83333333333331</v>
      </c>
      <c r="E51" s="5" t="s">
        <v>4</v>
      </c>
      <c r="F51" s="10">
        <f t="shared" si="0"/>
        <v>395.83333333333331</v>
      </c>
      <c r="G51" s="5" t="s">
        <v>4</v>
      </c>
      <c r="H51" s="7">
        <v>8058</v>
      </c>
      <c r="I51" s="5" t="s">
        <v>4</v>
      </c>
      <c r="J51" s="7">
        <v>791.67</v>
      </c>
      <c r="K51" s="5" t="s">
        <v>4</v>
      </c>
      <c r="L51" s="10">
        <f t="shared" si="1"/>
        <v>-7266.33</v>
      </c>
      <c r="M51" s="5" t="s">
        <v>4</v>
      </c>
      <c r="N51" s="7">
        <v>4750</v>
      </c>
      <c r="O51" s="5" t="s">
        <v>4</v>
      </c>
      <c r="P51" s="7">
        <v>-3308</v>
      </c>
    </row>
    <row r="52" spans="1:16" ht="19.2" x14ac:dyDescent="0.3">
      <c r="A52" s="6" t="s">
        <v>56</v>
      </c>
      <c r="B52" s="7">
        <v>0</v>
      </c>
      <c r="C52" s="5" t="s">
        <v>4</v>
      </c>
      <c r="D52" s="7">
        <v>220.83333333333334</v>
      </c>
      <c r="E52" s="5" t="s">
        <v>4</v>
      </c>
      <c r="F52" s="10">
        <f t="shared" si="0"/>
        <v>220.83333333333334</v>
      </c>
      <c r="G52" s="5" t="s">
        <v>4</v>
      </c>
      <c r="H52" s="7">
        <v>15</v>
      </c>
      <c r="I52" s="5" t="s">
        <v>4</v>
      </c>
      <c r="J52" s="7">
        <v>441.67</v>
      </c>
      <c r="K52" s="5" t="s">
        <v>4</v>
      </c>
      <c r="L52" s="10">
        <f t="shared" si="1"/>
        <v>426.67</v>
      </c>
      <c r="M52" s="5" t="s">
        <v>4</v>
      </c>
      <c r="N52" s="7">
        <v>2650</v>
      </c>
      <c r="O52" s="5" t="s">
        <v>4</v>
      </c>
      <c r="P52" s="7">
        <v>2635</v>
      </c>
    </row>
    <row r="53" spans="1:16" ht="19.2" x14ac:dyDescent="0.3">
      <c r="A53" s="6" t="s">
        <v>57</v>
      </c>
      <c r="B53" s="7">
        <v>884.19</v>
      </c>
      <c r="C53" s="5" t="s">
        <v>4</v>
      </c>
      <c r="D53" s="7">
        <v>379.16666666666669</v>
      </c>
      <c r="E53" s="5" t="s">
        <v>4</v>
      </c>
      <c r="F53" s="10">
        <f t="shared" si="0"/>
        <v>-505.02333333333337</v>
      </c>
      <c r="G53" s="5" t="s">
        <v>4</v>
      </c>
      <c r="H53" s="7">
        <v>3354.19</v>
      </c>
      <c r="I53" s="5" t="s">
        <v>4</v>
      </c>
      <c r="J53" s="7">
        <v>758.33</v>
      </c>
      <c r="K53" s="5" t="s">
        <v>4</v>
      </c>
      <c r="L53" s="10">
        <f t="shared" si="1"/>
        <v>-2595.86</v>
      </c>
      <c r="M53" s="5" t="s">
        <v>4</v>
      </c>
      <c r="N53" s="7">
        <v>4550</v>
      </c>
      <c r="O53" s="5" t="s">
        <v>4</v>
      </c>
      <c r="P53" s="7">
        <v>1195.81</v>
      </c>
    </row>
    <row r="54" spans="1:16" x14ac:dyDescent="0.3">
      <c r="A54" s="6" t="s">
        <v>58</v>
      </c>
      <c r="B54" s="7">
        <v>2141.0700000000002</v>
      </c>
      <c r="C54" s="5" t="s">
        <v>4</v>
      </c>
      <c r="D54" s="7">
        <v>2341.6666666666665</v>
      </c>
      <c r="E54" s="5" t="s">
        <v>4</v>
      </c>
      <c r="F54" s="10">
        <f t="shared" si="0"/>
        <v>200.59666666666635</v>
      </c>
      <c r="G54" s="5" t="s">
        <v>4</v>
      </c>
      <c r="H54" s="7">
        <v>4452.84</v>
      </c>
      <c r="I54" s="5" t="s">
        <v>4</v>
      </c>
      <c r="J54" s="7">
        <v>4683.33</v>
      </c>
      <c r="K54" s="5" t="s">
        <v>4</v>
      </c>
      <c r="L54" s="10">
        <f t="shared" si="1"/>
        <v>230.48999999999978</v>
      </c>
      <c r="M54" s="5" t="s">
        <v>4</v>
      </c>
      <c r="N54" s="7">
        <v>28100</v>
      </c>
      <c r="O54" s="5" t="s">
        <v>4</v>
      </c>
      <c r="P54" s="7">
        <v>23647.16</v>
      </c>
    </row>
    <row r="55" spans="1:16" x14ac:dyDescent="0.3">
      <c r="A55" s="6" t="s">
        <v>59</v>
      </c>
      <c r="B55" s="7">
        <v>290.27</v>
      </c>
      <c r="C55" s="5" t="s">
        <v>4</v>
      </c>
      <c r="D55" s="7">
        <v>1691.6666666666667</v>
      </c>
      <c r="E55" s="5" t="s">
        <v>4</v>
      </c>
      <c r="F55" s="10">
        <f t="shared" si="0"/>
        <v>1401.3966666666668</v>
      </c>
      <c r="G55" s="5" t="s">
        <v>4</v>
      </c>
      <c r="H55" s="7">
        <v>3832.83</v>
      </c>
      <c r="I55" s="5" t="s">
        <v>4</v>
      </c>
      <c r="J55" s="7">
        <v>3383.33</v>
      </c>
      <c r="K55" s="5" t="s">
        <v>4</v>
      </c>
      <c r="L55" s="10">
        <f t="shared" si="1"/>
        <v>-449.5</v>
      </c>
      <c r="M55" s="5" t="s">
        <v>4</v>
      </c>
      <c r="N55" s="7">
        <v>20300</v>
      </c>
      <c r="O55" s="5" t="s">
        <v>4</v>
      </c>
      <c r="P55" s="7">
        <v>16467.169999999998</v>
      </c>
    </row>
    <row r="56" spans="1:16" ht="19.2" x14ac:dyDescent="0.3">
      <c r="A56" s="6" t="s">
        <v>60</v>
      </c>
      <c r="B56" s="7">
        <v>1140.26</v>
      </c>
      <c r="C56" s="5" t="s">
        <v>4</v>
      </c>
      <c r="D56" s="7">
        <v>1050</v>
      </c>
      <c r="E56" s="5" t="s">
        <v>4</v>
      </c>
      <c r="F56" s="10">
        <f t="shared" si="0"/>
        <v>-90.259999999999991</v>
      </c>
      <c r="G56" s="5" t="s">
        <v>4</v>
      </c>
      <c r="H56" s="7">
        <v>2604.61</v>
      </c>
      <c r="I56" s="5" t="s">
        <v>4</v>
      </c>
      <c r="J56" s="7">
        <v>2100</v>
      </c>
      <c r="K56" s="5" t="s">
        <v>4</v>
      </c>
      <c r="L56" s="10">
        <f t="shared" si="1"/>
        <v>-504.61000000000013</v>
      </c>
      <c r="M56" s="5" t="s">
        <v>4</v>
      </c>
      <c r="N56" s="7">
        <v>12600</v>
      </c>
      <c r="O56" s="5" t="s">
        <v>4</v>
      </c>
      <c r="P56" s="7">
        <v>9995.39</v>
      </c>
    </row>
    <row r="57" spans="1:16" ht="19.2" x14ac:dyDescent="0.3">
      <c r="A57" s="6" t="s">
        <v>61</v>
      </c>
      <c r="B57" s="7">
        <v>1354.29</v>
      </c>
      <c r="C57" s="5" t="s">
        <v>4</v>
      </c>
      <c r="D57" s="7">
        <v>1766.6666666666667</v>
      </c>
      <c r="E57" s="5" t="s">
        <v>4</v>
      </c>
      <c r="F57" s="10">
        <f t="shared" si="0"/>
        <v>412.37666666666678</v>
      </c>
      <c r="G57" s="5" t="s">
        <v>4</v>
      </c>
      <c r="H57" s="7">
        <v>2957.32</v>
      </c>
      <c r="I57" s="5" t="s">
        <v>4</v>
      </c>
      <c r="J57" s="7">
        <v>3533.33</v>
      </c>
      <c r="K57" s="5" t="s">
        <v>4</v>
      </c>
      <c r="L57" s="10">
        <f t="shared" si="1"/>
        <v>576.00999999999976</v>
      </c>
      <c r="M57" s="5" t="s">
        <v>4</v>
      </c>
      <c r="N57" s="7">
        <v>21200</v>
      </c>
      <c r="O57" s="5" t="s">
        <v>4</v>
      </c>
      <c r="P57" s="7">
        <v>18242.68</v>
      </c>
    </row>
    <row r="58" spans="1:16" x14ac:dyDescent="0.3">
      <c r="A58" s="6" t="s">
        <v>62</v>
      </c>
      <c r="B58" s="7">
        <v>387.14</v>
      </c>
      <c r="C58" s="5" t="s">
        <v>4</v>
      </c>
      <c r="D58" s="7">
        <v>608.33333333333337</v>
      </c>
      <c r="E58" s="5" t="s">
        <v>4</v>
      </c>
      <c r="F58" s="10">
        <f t="shared" si="0"/>
        <v>221.19333333333338</v>
      </c>
      <c r="G58" s="5" t="s">
        <v>4</v>
      </c>
      <c r="H58" s="7">
        <v>848.05</v>
      </c>
      <c r="I58" s="5" t="s">
        <v>4</v>
      </c>
      <c r="J58" s="7">
        <v>1216.67</v>
      </c>
      <c r="K58" s="5" t="s">
        <v>4</v>
      </c>
      <c r="L58" s="10">
        <f t="shared" si="1"/>
        <v>368.62000000000012</v>
      </c>
      <c r="M58" s="5" t="s">
        <v>4</v>
      </c>
      <c r="N58" s="7">
        <v>7300</v>
      </c>
      <c r="O58" s="5" t="s">
        <v>4</v>
      </c>
      <c r="P58" s="7">
        <v>6451.95</v>
      </c>
    </row>
    <row r="59" spans="1:16" x14ac:dyDescent="0.3">
      <c r="A59" s="6" t="s">
        <v>63</v>
      </c>
      <c r="B59" s="7">
        <v>406.32</v>
      </c>
      <c r="C59" s="5" t="s">
        <v>4</v>
      </c>
      <c r="D59" s="7">
        <v>963.33333333333337</v>
      </c>
      <c r="E59" s="5" t="s">
        <v>4</v>
      </c>
      <c r="F59" s="10">
        <f t="shared" si="0"/>
        <v>557.01333333333332</v>
      </c>
      <c r="G59" s="5" t="s">
        <v>4</v>
      </c>
      <c r="H59" s="7">
        <v>555.91999999999996</v>
      </c>
      <c r="I59" s="5" t="s">
        <v>4</v>
      </c>
      <c r="J59" s="7">
        <v>1926.67</v>
      </c>
      <c r="K59" s="5" t="s">
        <v>4</v>
      </c>
      <c r="L59" s="10">
        <f t="shared" si="1"/>
        <v>1370.75</v>
      </c>
      <c r="M59" s="5" t="s">
        <v>4</v>
      </c>
      <c r="N59" s="7">
        <v>11560</v>
      </c>
      <c r="O59" s="5" t="s">
        <v>4</v>
      </c>
      <c r="P59" s="7">
        <v>11004.08</v>
      </c>
    </row>
    <row r="60" spans="1:16" x14ac:dyDescent="0.3">
      <c r="A60" s="6" t="s">
        <v>64</v>
      </c>
      <c r="B60" s="7">
        <v>18.36</v>
      </c>
      <c r="C60" s="5" t="s">
        <v>4</v>
      </c>
      <c r="D60" s="7">
        <v>545.83333333333337</v>
      </c>
      <c r="E60" s="5" t="s">
        <v>4</v>
      </c>
      <c r="F60" s="10">
        <f t="shared" si="0"/>
        <v>527.47333333333336</v>
      </c>
      <c r="G60" s="5" t="s">
        <v>4</v>
      </c>
      <c r="H60" s="7">
        <v>347.72</v>
      </c>
      <c r="I60" s="5" t="s">
        <v>4</v>
      </c>
      <c r="J60" s="7">
        <v>1091.67</v>
      </c>
      <c r="K60" s="5" t="s">
        <v>4</v>
      </c>
      <c r="L60" s="10">
        <f t="shared" si="1"/>
        <v>743.95</v>
      </c>
      <c r="M60" s="5" t="s">
        <v>4</v>
      </c>
      <c r="N60" s="7">
        <v>6550</v>
      </c>
      <c r="O60" s="5" t="s">
        <v>4</v>
      </c>
      <c r="P60" s="7">
        <v>6202.28</v>
      </c>
    </row>
    <row r="61" spans="1:16" x14ac:dyDescent="0.3">
      <c r="A61" s="6" t="s">
        <v>65</v>
      </c>
      <c r="B61" s="7">
        <v>1687.7</v>
      </c>
      <c r="C61" s="5" t="s">
        <v>4</v>
      </c>
      <c r="D61" s="7">
        <v>1708.3333333333333</v>
      </c>
      <c r="E61" s="5" t="s">
        <v>4</v>
      </c>
      <c r="F61" s="10">
        <f t="shared" si="0"/>
        <v>20.633333333333212</v>
      </c>
      <c r="G61" s="5" t="s">
        <v>4</v>
      </c>
      <c r="H61" s="7">
        <v>3289.9</v>
      </c>
      <c r="I61" s="5" t="s">
        <v>4</v>
      </c>
      <c r="J61" s="7">
        <v>3416.67</v>
      </c>
      <c r="K61" s="5" t="s">
        <v>4</v>
      </c>
      <c r="L61" s="10">
        <f t="shared" si="1"/>
        <v>126.76999999999998</v>
      </c>
      <c r="M61" s="5" t="s">
        <v>4</v>
      </c>
      <c r="N61" s="7">
        <v>20500</v>
      </c>
      <c r="O61" s="5" t="s">
        <v>4</v>
      </c>
      <c r="P61" s="7">
        <v>17210.099999999999</v>
      </c>
    </row>
    <row r="62" spans="1:16" ht="19.2" x14ac:dyDescent="0.3">
      <c r="A62" s="6" t="s">
        <v>66</v>
      </c>
      <c r="B62" s="7">
        <v>170.08</v>
      </c>
      <c r="C62" s="5" t="s">
        <v>4</v>
      </c>
      <c r="D62" s="7">
        <v>433.33333333333331</v>
      </c>
      <c r="E62" s="5" t="s">
        <v>4</v>
      </c>
      <c r="F62" s="10">
        <f t="shared" si="0"/>
        <v>263.25333333333333</v>
      </c>
      <c r="G62" s="5" t="s">
        <v>4</v>
      </c>
      <c r="H62" s="7">
        <v>170.08</v>
      </c>
      <c r="I62" s="5" t="s">
        <v>4</v>
      </c>
      <c r="J62" s="7">
        <v>866.67</v>
      </c>
      <c r="K62" s="5" t="s">
        <v>4</v>
      </c>
      <c r="L62" s="10">
        <f t="shared" si="1"/>
        <v>696.58999999999992</v>
      </c>
      <c r="M62" s="5" t="s">
        <v>4</v>
      </c>
      <c r="N62" s="7">
        <v>5200</v>
      </c>
      <c r="O62" s="5" t="s">
        <v>4</v>
      </c>
      <c r="P62" s="7">
        <v>5029.92</v>
      </c>
    </row>
    <row r="63" spans="1:16" ht="19.2" x14ac:dyDescent="0.3">
      <c r="A63" s="6" t="s">
        <v>67</v>
      </c>
      <c r="B63" s="7">
        <v>0</v>
      </c>
      <c r="C63" s="5" t="s">
        <v>4</v>
      </c>
      <c r="D63" s="7">
        <v>866.66666666666663</v>
      </c>
      <c r="E63" s="5" t="s">
        <v>4</v>
      </c>
      <c r="F63" s="10">
        <f t="shared" si="0"/>
        <v>866.66666666666663</v>
      </c>
      <c r="G63" s="5" t="s">
        <v>4</v>
      </c>
      <c r="H63" s="7">
        <v>0</v>
      </c>
      <c r="I63" s="5" t="s">
        <v>4</v>
      </c>
      <c r="J63" s="7">
        <v>1733.33</v>
      </c>
      <c r="K63" s="5" t="s">
        <v>4</v>
      </c>
      <c r="L63" s="10">
        <f t="shared" si="1"/>
        <v>1733.33</v>
      </c>
      <c r="M63" s="5" t="s">
        <v>4</v>
      </c>
      <c r="N63" s="7">
        <v>10400</v>
      </c>
      <c r="O63" s="5" t="s">
        <v>4</v>
      </c>
      <c r="P63" s="7">
        <v>10400</v>
      </c>
    </row>
    <row r="64" spans="1:16" x14ac:dyDescent="0.3">
      <c r="A64" s="6" t="s">
        <v>68</v>
      </c>
      <c r="B64" s="7">
        <v>1877.77</v>
      </c>
      <c r="C64" s="5" t="s">
        <v>4</v>
      </c>
      <c r="D64" s="7">
        <v>0</v>
      </c>
      <c r="E64" s="5" t="s">
        <v>4</v>
      </c>
      <c r="F64" s="10">
        <f t="shared" si="0"/>
        <v>-1877.77</v>
      </c>
      <c r="G64" s="5" t="s">
        <v>4</v>
      </c>
      <c r="H64" s="7">
        <v>1877.77</v>
      </c>
      <c r="I64" s="5" t="s">
        <v>4</v>
      </c>
      <c r="J64" s="7">
        <v>0</v>
      </c>
      <c r="K64" s="5" t="s">
        <v>4</v>
      </c>
      <c r="L64" s="10">
        <f t="shared" si="1"/>
        <v>-1877.77</v>
      </c>
      <c r="M64" s="5" t="s">
        <v>4</v>
      </c>
      <c r="N64" s="7">
        <v>0</v>
      </c>
      <c r="O64" s="5" t="s">
        <v>4</v>
      </c>
      <c r="P64" s="7">
        <v>-1877.77</v>
      </c>
    </row>
    <row r="65" spans="1:16" ht="19.2" x14ac:dyDescent="0.3">
      <c r="A65" s="6" t="s">
        <v>69</v>
      </c>
      <c r="B65" s="7">
        <v>1191.51</v>
      </c>
      <c r="C65" s="5" t="s">
        <v>4</v>
      </c>
      <c r="D65" s="7">
        <v>200</v>
      </c>
      <c r="E65" s="5" t="s">
        <v>4</v>
      </c>
      <c r="F65" s="10">
        <f t="shared" si="0"/>
        <v>-991.51</v>
      </c>
      <c r="G65" s="5" t="s">
        <v>4</v>
      </c>
      <c r="H65" s="7">
        <v>1508.24</v>
      </c>
      <c r="I65" s="5" t="s">
        <v>4</v>
      </c>
      <c r="J65" s="7">
        <v>400</v>
      </c>
      <c r="K65" s="5" t="s">
        <v>4</v>
      </c>
      <c r="L65" s="10">
        <f t="shared" si="1"/>
        <v>-1108.24</v>
      </c>
      <c r="M65" s="5" t="s">
        <v>4</v>
      </c>
      <c r="N65" s="7">
        <v>2400</v>
      </c>
      <c r="O65" s="5" t="s">
        <v>4</v>
      </c>
      <c r="P65" s="7">
        <v>891.76</v>
      </c>
    </row>
    <row r="66" spans="1:16" ht="19.2" x14ac:dyDescent="0.3">
      <c r="A66" s="6" t="s">
        <v>70</v>
      </c>
      <c r="B66" s="7">
        <v>0</v>
      </c>
      <c r="C66" s="5" t="s">
        <v>4</v>
      </c>
      <c r="D66" s="7">
        <v>150</v>
      </c>
      <c r="E66" s="5" t="s">
        <v>4</v>
      </c>
      <c r="F66" s="10">
        <f t="shared" si="0"/>
        <v>150</v>
      </c>
      <c r="G66" s="5" t="s">
        <v>4</v>
      </c>
      <c r="H66" s="7">
        <v>0</v>
      </c>
      <c r="I66" s="5" t="s">
        <v>4</v>
      </c>
      <c r="J66" s="7">
        <v>300</v>
      </c>
      <c r="K66" s="5" t="s">
        <v>4</v>
      </c>
      <c r="L66" s="10">
        <f t="shared" si="1"/>
        <v>300</v>
      </c>
      <c r="M66" s="5" t="s">
        <v>4</v>
      </c>
      <c r="N66" s="7">
        <v>1800</v>
      </c>
      <c r="O66" s="5" t="s">
        <v>4</v>
      </c>
      <c r="P66" s="7">
        <v>1800</v>
      </c>
    </row>
    <row r="67" spans="1:16" ht="19.2" x14ac:dyDescent="0.3">
      <c r="A67" s="6" t="s">
        <v>71</v>
      </c>
      <c r="B67" s="7">
        <v>0</v>
      </c>
      <c r="C67" s="5" t="s">
        <v>4</v>
      </c>
      <c r="D67" s="7">
        <v>100</v>
      </c>
      <c r="E67" s="5" t="s">
        <v>4</v>
      </c>
      <c r="F67" s="10">
        <f t="shared" si="0"/>
        <v>100</v>
      </c>
      <c r="G67" s="5" t="s">
        <v>4</v>
      </c>
      <c r="H67" s="7">
        <v>0</v>
      </c>
      <c r="I67" s="5" t="s">
        <v>4</v>
      </c>
      <c r="J67" s="7">
        <v>200</v>
      </c>
      <c r="K67" s="5" t="s">
        <v>4</v>
      </c>
      <c r="L67" s="10">
        <f t="shared" si="1"/>
        <v>200</v>
      </c>
      <c r="M67" s="5" t="s">
        <v>4</v>
      </c>
      <c r="N67" s="7">
        <v>1200</v>
      </c>
      <c r="O67" s="5" t="s">
        <v>4</v>
      </c>
      <c r="P67" s="7">
        <v>1200</v>
      </c>
    </row>
    <row r="68" spans="1:16" x14ac:dyDescent="0.3">
      <c r="A68" s="6" t="s">
        <v>72</v>
      </c>
      <c r="B68" s="7">
        <v>97.14</v>
      </c>
      <c r="C68" s="5" t="s">
        <v>4</v>
      </c>
      <c r="D68" s="7">
        <v>0</v>
      </c>
      <c r="E68" s="5" t="s">
        <v>4</v>
      </c>
      <c r="F68" s="10">
        <f t="shared" si="0"/>
        <v>-97.14</v>
      </c>
      <c r="G68" s="5" t="s">
        <v>4</v>
      </c>
      <c r="H68" s="7">
        <v>258.01</v>
      </c>
      <c r="I68" s="5" t="s">
        <v>4</v>
      </c>
      <c r="J68" s="7">
        <v>0</v>
      </c>
      <c r="K68" s="5" t="s">
        <v>4</v>
      </c>
      <c r="L68" s="10">
        <f t="shared" si="1"/>
        <v>-258.01</v>
      </c>
      <c r="M68" s="5" t="s">
        <v>4</v>
      </c>
      <c r="N68" s="7">
        <v>0</v>
      </c>
      <c r="O68" s="5" t="s">
        <v>4</v>
      </c>
      <c r="P68" s="7">
        <v>-258.01</v>
      </c>
    </row>
    <row r="69" spans="1:16" ht="19.2" x14ac:dyDescent="0.3">
      <c r="A69" s="6" t="s">
        <v>73</v>
      </c>
      <c r="B69" s="7">
        <v>0</v>
      </c>
      <c r="C69" s="5" t="s">
        <v>4</v>
      </c>
      <c r="D69" s="7">
        <v>0</v>
      </c>
      <c r="E69" s="5" t="s">
        <v>4</v>
      </c>
      <c r="F69" s="10">
        <f t="shared" si="0"/>
        <v>0</v>
      </c>
      <c r="G69" s="5" t="s">
        <v>4</v>
      </c>
      <c r="H69" s="7">
        <v>4478.55</v>
      </c>
      <c r="I69" s="5" t="s">
        <v>4</v>
      </c>
      <c r="J69" s="7">
        <v>0</v>
      </c>
      <c r="K69" s="5" t="s">
        <v>4</v>
      </c>
      <c r="L69" s="10">
        <f t="shared" si="1"/>
        <v>-4478.55</v>
      </c>
      <c r="M69" s="5" t="s">
        <v>4</v>
      </c>
      <c r="N69" s="7">
        <v>0</v>
      </c>
      <c r="O69" s="5" t="s">
        <v>4</v>
      </c>
      <c r="P69" s="7">
        <v>-4478.55</v>
      </c>
    </row>
    <row r="70" spans="1:16" x14ac:dyDescent="0.3">
      <c r="A70" s="6" t="s">
        <v>74</v>
      </c>
      <c r="B70" s="7">
        <v>1560.95</v>
      </c>
      <c r="C70" s="5" t="s">
        <v>4</v>
      </c>
      <c r="D70" s="7">
        <v>800</v>
      </c>
      <c r="E70" s="5" t="s">
        <v>4</v>
      </c>
      <c r="F70" s="10">
        <f t="shared" si="0"/>
        <v>-760.95</v>
      </c>
      <c r="G70" s="5" t="s">
        <v>4</v>
      </c>
      <c r="H70" s="7">
        <v>3121.9</v>
      </c>
      <c r="I70" s="5" t="s">
        <v>4</v>
      </c>
      <c r="J70" s="7">
        <v>1600</v>
      </c>
      <c r="K70" s="5" t="s">
        <v>4</v>
      </c>
      <c r="L70" s="10">
        <f t="shared" si="1"/>
        <v>-1521.9</v>
      </c>
      <c r="M70" s="5" t="s">
        <v>4</v>
      </c>
      <c r="N70" s="7">
        <v>9600</v>
      </c>
      <c r="O70" s="5" t="s">
        <v>4</v>
      </c>
      <c r="P70" s="7">
        <v>6478.1</v>
      </c>
    </row>
    <row r="71" spans="1:16" ht="19.2" x14ac:dyDescent="0.3">
      <c r="A71" s="6" t="s">
        <v>75</v>
      </c>
      <c r="B71" s="7">
        <v>449.44</v>
      </c>
      <c r="C71" s="5" t="s">
        <v>4</v>
      </c>
      <c r="D71" s="7">
        <v>1583.3333333333333</v>
      </c>
      <c r="E71" s="5" t="s">
        <v>4</v>
      </c>
      <c r="F71" s="10">
        <f t="shared" si="0"/>
        <v>1133.8933333333332</v>
      </c>
      <c r="G71" s="5" t="s">
        <v>4</v>
      </c>
      <c r="H71" s="7">
        <v>3735.22</v>
      </c>
      <c r="I71" s="5" t="s">
        <v>4</v>
      </c>
      <c r="J71" s="7">
        <v>3166.67</v>
      </c>
      <c r="K71" s="5" t="s">
        <v>4</v>
      </c>
      <c r="L71" s="10">
        <f t="shared" si="1"/>
        <v>-568.54999999999973</v>
      </c>
      <c r="M71" s="5" t="s">
        <v>4</v>
      </c>
      <c r="N71" s="7">
        <v>19000</v>
      </c>
      <c r="O71" s="5" t="s">
        <v>4</v>
      </c>
      <c r="P71" s="7">
        <v>15264.78</v>
      </c>
    </row>
    <row r="72" spans="1:16" ht="19.2" x14ac:dyDescent="0.3">
      <c r="A72" s="6" t="s">
        <v>76</v>
      </c>
      <c r="B72" s="7">
        <v>34925.699999999997</v>
      </c>
      <c r="C72" s="5" t="s">
        <v>4</v>
      </c>
      <c r="D72" s="7">
        <v>35679.75</v>
      </c>
      <c r="E72" s="5" t="s">
        <v>4</v>
      </c>
      <c r="F72" s="10">
        <f t="shared" si="0"/>
        <v>754.05000000000291</v>
      </c>
      <c r="G72" s="5" t="s">
        <v>4</v>
      </c>
      <c r="H72" s="7">
        <v>69182.61</v>
      </c>
      <c r="I72" s="5" t="s">
        <v>4</v>
      </c>
      <c r="J72" s="7">
        <v>71359.5</v>
      </c>
      <c r="K72" s="5" t="s">
        <v>4</v>
      </c>
      <c r="L72" s="10">
        <f t="shared" si="1"/>
        <v>2176.8899999999994</v>
      </c>
      <c r="M72" s="5" t="s">
        <v>4</v>
      </c>
      <c r="N72" s="7">
        <v>428157</v>
      </c>
      <c r="O72" s="5" t="s">
        <v>4</v>
      </c>
      <c r="P72" s="7">
        <v>358974.39</v>
      </c>
    </row>
    <row r="73" spans="1:16" ht="19.2" x14ac:dyDescent="0.3">
      <c r="A73" s="6" t="s">
        <v>77</v>
      </c>
      <c r="B73" s="7">
        <v>4910</v>
      </c>
      <c r="C73" s="5" t="s">
        <v>4</v>
      </c>
      <c r="D73" s="7">
        <v>4920</v>
      </c>
      <c r="E73" s="5" t="s">
        <v>4</v>
      </c>
      <c r="F73" s="10">
        <f t="shared" si="0"/>
        <v>10</v>
      </c>
      <c r="G73" s="5" t="s">
        <v>4</v>
      </c>
      <c r="H73" s="7">
        <v>9820</v>
      </c>
      <c r="I73" s="5" t="s">
        <v>4</v>
      </c>
      <c r="J73" s="7">
        <v>9840</v>
      </c>
      <c r="K73" s="5" t="s">
        <v>4</v>
      </c>
      <c r="L73" s="10">
        <f t="shared" si="1"/>
        <v>20</v>
      </c>
      <c r="M73" s="5" t="s">
        <v>4</v>
      </c>
      <c r="N73" s="7">
        <v>59040</v>
      </c>
      <c r="O73" s="5" t="s">
        <v>4</v>
      </c>
      <c r="P73" s="7">
        <v>49220</v>
      </c>
    </row>
    <row r="74" spans="1:16" ht="19.2" x14ac:dyDescent="0.3">
      <c r="A74" s="6" t="s">
        <v>78</v>
      </c>
      <c r="B74" s="7">
        <v>3525</v>
      </c>
      <c r="C74" s="5" t="s">
        <v>4</v>
      </c>
      <c r="D74" s="7">
        <v>3592.5</v>
      </c>
      <c r="E74" s="5" t="s">
        <v>4</v>
      </c>
      <c r="F74" s="10">
        <f t="shared" si="0"/>
        <v>67.5</v>
      </c>
      <c r="G74" s="5" t="s">
        <v>4</v>
      </c>
      <c r="H74" s="7">
        <v>6982.5</v>
      </c>
      <c r="I74" s="5" t="s">
        <v>4</v>
      </c>
      <c r="J74" s="7">
        <v>7185</v>
      </c>
      <c r="K74" s="5" t="s">
        <v>4</v>
      </c>
      <c r="L74" s="10">
        <f t="shared" si="1"/>
        <v>202.5</v>
      </c>
      <c r="M74" s="5" t="s">
        <v>4</v>
      </c>
      <c r="N74" s="7">
        <v>43110</v>
      </c>
      <c r="O74" s="5" t="s">
        <v>4</v>
      </c>
      <c r="P74" s="7">
        <v>36127.5</v>
      </c>
    </row>
    <row r="75" spans="1:16" ht="19.2" x14ac:dyDescent="0.3">
      <c r="A75" s="6" t="s">
        <v>79</v>
      </c>
      <c r="B75" s="7">
        <v>398.98</v>
      </c>
      <c r="C75" s="5" t="s">
        <v>4</v>
      </c>
      <c r="D75" s="7">
        <v>406.5</v>
      </c>
      <c r="E75" s="5" t="s">
        <v>4</v>
      </c>
      <c r="F75" s="10">
        <f t="shared" si="0"/>
        <v>7.5199999999999818</v>
      </c>
      <c r="G75" s="5" t="s">
        <v>4</v>
      </c>
      <c r="H75" s="7">
        <v>797.96</v>
      </c>
      <c r="I75" s="5" t="s">
        <v>4</v>
      </c>
      <c r="J75" s="7">
        <v>813</v>
      </c>
      <c r="K75" s="5" t="s">
        <v>4</v>
      </c>
      <c r="L75" s="10">
        <f t="shared" si="1"/>
        <v>15.039999999999964</v>
      </c>
      <c r="M75" s="5" t="s">
        <v>4</v>
      </c>
      <c r="N75" s="7">
        <v>4878</v>
      </c>
      <c r="O75" s="5" t="s">
        <v>4</v>
      </c>
      <c r="P75" s="7">
        <v>4080.04</v>
      </c>
    </row>
    <row r="76" spans="1:16" ht="19.2" x14ac:dyDescent="0.3">
      <c r="A76" s="6" t="s">
        <v>80</v>
      </c>
      <c r="B76" s="7">
        <v>139.25</v>
      </c>
      <c r="C76" s="5" t="s">
        <v>4</v>
      </c>
      <c r="D76" s="7">
        <v>90</v>
      </c>
      <c r="E76" s="5" t="s">
        <v>4</v>
      </c>
      <c r="F76" s="10">
        <f t="shared" si="0"/>
        <v>-49.25</v>
      </c>
      <c r="G76" s="5" t="s">
        <v>4</v>
      </c>
      <c r="H76" s="7">
        <v>278.5</v>
      </c>
      <c r="I76" s="5" t="s">
        <v>4</v>
      </c>
      <c r="J76" s="7">
        <v>180</v>
      </c>
      <c r="K76" s="5" t="s">
        <v>4</v>
      </c>
      <c r="L76" s="10">
        <f t="shared" si="1"/>
        <v>-98.5</v>
      </c>
      <c r="M76" s="5" t="s">
        <v>4</v>
      </c>
      <c r="N76" s="7">
        <v>1080</v>
      </c>
      <c r="O76" s="5" t="s">
        <v>4</v>
      </c>
      <c r="P76" s="7">
        <v>801.5</v>
      </c>
    </row>
    <row r="77" spans="1:16" ht="19.2" x14ac:dyDescent="0.3">
      <c r="A77" s="6" t="s">
        <v>81</v>
      </c>
      <c r="B77" s="7">
        <v>25.5</v>
      </c>
      <c r="C77" s="5" t="s">
        <v>4</v>
      </c>
      <c r="D77" s="7">
        <v>25.5</v>
      </c>
      <c r="E77" s="5" t="s">
        <v>4</v>
      </c>
      <c r="F77" s="10">
        <f t="shared" si="0"/>
        <v>0</v>
      </c>
      <c r="G77" s="5" t="s">
        <v>4</v>
      </c>
      <c r="H77" s="7">
        <v>51</v>
      </c>
      <c r="I77" s="5" t="s">
        <v>4</v>
      </c>
      <c r="J77" s="7">
        <v>51</v>
      </c>
      <c r="K77" s="5" t="s">
        <v>4</v>
      </c>
      <c r="L77" s="10">
        <f t="shared" si="1"/>
        <v>0</v>
      </c>
      <c r="M77" s="5" t="s">
        <v>4</v>
      </c>
      <c r="N77" s="7">
        <v>306</v>
      </c>
      <c r="O77" s="5" t="s">
        <v>4</v>
      </c>
      <c r="P77" s="7">
        <v>255</v>
      </c>
    </row>
    <row r="78" spans="1:16" ht="19.2" x14ac:dyDescent="0.3">
      <c r="A78" s="6" t="s">
        <v>82</v>
      </c>
      <c r="B78" s="7">
        <v>506</v>
      </c>
      <c r="C78" s="5" t="s">
        <v>4</v>
      </c>
      <c r="D78" s="7">
        <v>744</v>
      </c>
      <c r="E78" s="5" t="s">
        <v>4</v>
      </c>
      <c r="F78" s="10">
        <f t="shared" si="0"/>
        <v>238</v>
      </c>
      <c r="G78" s="5" t="s">
        <v>4</v>
      </c>
      <c r="H78" s="7">
        <v>1012</v>
      </c>
      <c r="I78" s="5" t="s">
        <v>4</v>
      </c>
      <c r="J78" s="7">
        <v>1488</v>
      </c>
      <c r="K78" s="5" t="s">
        <v>4</v>
      </c>
      <c r="L78" s="10">
        <f t="shared" si="1"/>
        <v>476</v>
      </c>
      <c r="M78" s="5" t="s">
        <v>4</v>
      </c>
      <c r="N78" s="7">
        <v>8928</v>
      </c>
      <c r="O78" s="5" t="s">
        <v>4</v>
      </c>
      <c r="P78" s="7">
        <v>7916</v>
      </c>
    </row>
    <row r="79" spans="1:16" ht="28.8" x14ac:dyDescent="0.3">
      <c r="A79" s="6" t="s">
        <v>83</v>
      </c>
      <c r="B79" s="7">
        <v>6118.2</v>
      </c>
      <c r="C79" s="5" t="s">
        <v>4</v>
      </c>
      <c r="D79" s="7">
        <v>7500</v>
      </c>
      <c r="E79" s="5" t="s">
        <v>4</v>
      </c>
      <c r="F79" s="10">
        <f t="shared" si="0"/>
        <v>1381.8000000000002</v>
      </c>
      <c r="G79" s="5" t="s">
        <v>4</v>
      </c>
      <c r="H79" s="7">
        <v>12236.4</v>
      </c>
      <c r="I79" s="5" t="s">
        <v>4</v>
      </c>
      <c r="J79" s="7">
        <v>15000</v>
      </c>
      <c r="K79" s="5" t="s">
        <v>4</v>
      </c>
      <c r="L79" s="10">
        <f t="shared" si="1"/>
        <v>2763.6000000000004</v>
      </c>
      <c r="M79" s="5" t="s">
        <v>4</v>
      </c>
      <c r="N79" s="7">
        <v>90000</v>
      </c>
      <c r="O79" s="5" t="s">
        <v>4</v>
      </c>
      <c r="P79" s="7">
        <v>77763.600000000006</v>
      </c>
    </row>
    <row r="80" spans="1:16" ht="19.2" x14ac:dyDescent="0.3">
      <c r="A80" s="6" t="s">
        <v>84</v>
      </c>
      <c r="B80" s="7">
        <v>0</v>
      </c>
      <c r="C80" s="5" t="s">
        <v>4</v>
      </c>
      <c r="D80" s="7">
        <v>4.166666666666667</v>
      </c>
      <c r="E80" s="5" t="s">
        <v>4</v>
      </c>
      <c r="F80" s="10">
        <f t="shared" si="0"/>
        <v>4.166666666666667</v>
      </c>
      <c r="G80" s="5" t="s">
        <v>4</v>
      </c>
      <c r="H80" s="7">
        <v>0</v>
      </c>
      <c r="I80" s="5" t="s">
        <v>4</v>
      </c>
      <c r="J80" s="7">
        <v>8.33</v>
      </c>
      <c r="K80" s="5" t="s">
        <v>4</v>
      </c>
      <c r="L80" s="10">
        <f t="shared" si="1"/>
        <v>8.33</v>
      </c>
      <c r="M80" s="5" t="s">
        <v>4</v>
      </c>
      <c r="N80" s="7">
        <v>50</v>
      </c>
      <c r="O80" s="5" t="s">
        <v>4</v>
      </c>
      <c r="P80" s="7">
        <v>50</v>
      </c>
    </row>
    <row r="81" spans="1:16" ht="19.2" x14ac:dyDescent="0.3">
      <c r="A81" s="6" t="s">
        <v>85</v>
      </c>
      <c r="B81" s="7">
        <v>0</v>
      </c>
      <c r="C81" s="5" t="s">
        <v>4</v>
      </c>
      <c r="D81" s="7">
        <v>500</v>
      </c>
      <c r="E81" s="5" t="s">
        <v>4</v>
      </c>
      <c r="F81" s="10">
        <f t="shared" si="0"/>
        <v>500</v>
      </c>
      <c r="G81" s="5" t="s">
        <v>4</v>
      </c>
      <c r="H81" s="7">
        <v>0</v>
      </c>
      <c r="I81" s="5" t="s">
        <v>4</v>
      </c>
      <c r="J81" s="7">
        <v>1000</v>
      </c>
      <c r="K81" s="5" t="s">
        <v>4</v>
      </c>
      <c r="L81" s="10">
        <f t="shared" si="1"/>
        <v>1000</v>
      </c>
      <c r="M81" s="5" t="s">
        <v>4</v>
      </c>
      <c r="N81" s="7">
        <v>6000</v>
      </c>
      <c r="O81" s="5" t="s">
        <v>4</v>
      </c>
      <c r="P81" s="7">
        <v>6000</v>
      </c>
    </row>
    <row r="82" spans="1:16" ht="19.2" x14ac:dyDescent="0.3">
      <c r="A82" s="6" t="s">
        <v>86</v>
      </c>
      <c r="B82" s="7">
        <v>10</v>
      </c>
      <c r="C82" s="5" t="s">
        <v>4</v>
      </c>
      <c r="D82" s="7">
        <v>0</v>
      </c>
      <c r="E82" s="5" t="s">
        <v>4</v>
      </c>
      <c r="F82" s="10">
        <f t="shared" si="0"/>
        <v>-10</v>
      </c>
      <c r="G82" s="5" t="s">
        <v>4</v>
      </c>
      <c r="H82" s="7">
        <v>-60</v>
      </c>
      <c r="I82" s="5" t="s">
        <v>4</v>
      </c>
      <c r="J82" s="7">
        <v>0</v>
      </c>
      <c r="K82" s="5" t="s">
        <v>4</v>
      </c>
      <c r="L82" s="10">
        <f t="shared" si="1"/>
        <v>60</v>
      </c>
      <c r="M82" s="5" t="s">
        <v>4</v>
      </c>
      <c r="N82" s="7">
        <v>0</v>
      </c>
      <c r="O82" s="5" t="s">
        <v>4</v>
      </c>
      <c r="P82" s="7">
        <v>60</v>
      </c>
    </row>
    <row r="83" spans="1:16" ht="19.2" x14ac:dyDescent="0.3">
      <c r="A83" s="6" t="s">
        <v>87</v>
      </c>
      <c r="B83" s="7">
        <v>200</v>
      </c>
      <c r="C83" s="5" t="s">
        <v>4</v>
      </c>
      <c r="D83" s="7">
        <v>29.166666666666668</v>
      </c>
      <c r="E83" s="5" t="s">
        <v>4</v>
      </c>
      <c r="F83" s="10">
        <f t="shared" si="0"/>
        <v>-170.83333333333334</v>
      </c>
      <c r="G83" s="5" t="s">
        <v>4</v>
      </c>
      <c r="H83" s="7">
        <v>200</v>
      </c>
      <c r="I83" s="5" t="s">
        <v>4</v>
      </c>
      <c r="J83" s="7">
        <v>58.33</v>
      </c>
      <c r="K83" s="5" t="s">
        <v>4</v>
      </c>
      <c r="L83" s="10">
        <f t="shared" si="1"/>
        <v>-141.67000000000002</v>
      </c>
      <c r="M83" s="5" t="s">
        <v>4</v>
      </c>
      <c r="N83" s="7">
        <v>350</v>
      </c>
      <c r="O83" s="5" t="s">
        <v>4</v>
      </c>
      <c r="P83" s="7">
        <v>150</v>
      </c>
    </row>
    <row r="84" spans="1:16" ht="19.2" x14ac:dyDescent="0.3">
      <c r="A84" s="6" t="s">
        <v>88</v>
      </c>
      <c r="B84" s="7">
        <v>1871.83</v>
      </c>
      <c r="C84" s="5" t="s">
        <v>4</v>
      </c>
      <c r="D84" s="7">
        <v>1166.6666666666667</v>
      </c>
      <c r="E84" s="5" t="s">
        <v>4</v>
      </c>
      <c r="F84" s="10">
        <f t="shared" si="0"/>
        <v>-705.16333333333318</v>
      </c>
      <c r="G84" s="5" t="s">
        <v>4</v>
      </c>
      <c r="H84" s="7">
        <v>3984.42</v>
      </c>
      <c r="I84" s="5" t="s">
        <v>4</v>
      </c>
      <c r="J84" s="7">
        <v>2333.33</v>
      </c>
      <c r="K84" s="5" t="s">
        <v>4</v>
      </c>
      <c r="L84" s="10">
        <f t="shared" si="1"/>
        <v>-1651.0900000000001</v>
      </c>
      <c r="M84" s="5" t="s">
        <v>4</v>
      </c>
      <c r="N84" s="7">
        <v>14000</v>
      </c>
      <c r="O84" s="5" t="s">
        <v>4</v>
      </c>
      <c r="P84" s="7">
        <v>10015.58</v>
      </c>
    </row>
    <row r="85" spans="1:16" ht="19.2" x14ac:dyDescent="0.3">
      <c r="A85" s="6" t="s">
        <v>89</v>
      </c>
      <c r="B85" s="7">
        <v>468.35</v>
      </c>
      <c r="C85" s="5" t="s">
        <v>4</v>
      </c>
      <c r="D85" s="7">
        <v>0</v>
      </c>
      <c r="E85" s="5" t="s">
        <v>4</v>
      </c>
      <c r="F85" s="10">
        <f t="shared" si="0"/>
        <v>-468.35</v>
      </c>
      <c r="G85" s="5" t="s">
        <v>4</v>
      </c>
      <c r="H85" s="7">
        <v>468.35</v>
      </c>
      <c r="I85" s="5" t="s">
        <v>4</v>
      </c>
      <c r="J85" s="7">
        <v>0</v>
      </c>
      <c r="K85" s="5" t="s">
        <v>4</v>
      </c>
      <c r="L85" s="10">
        <f t="shared" si="1"/>
        <v>-468.35</v>
      </c>
      <c r="M85" s="5" t="s">
        <v>4</v>
      </c>
      <c r="N85" s="7">
        <v>0</v>
      </c>
      <c r="O85" s="5" t="s">
        <v>4</v>
      </c>
      <c r="P85" s="7">
        <v>-468.35</v>
      </c>
    </row>
    <row r="86" spans="1:16" ht="19.2" x14ac:dyDescent="0.3">
      <c r="A86" s="6" t="s">
        <v>90</v>
      </c>
      <c r="B86" s="7">
        <v>0</v>
      </c>
      <c r="C86" s="5" t="s">
        <v>4</v>
      </c>
      <c r="D86" s="7">
        <v>0</v>
      </c>
      <c r="E86" s="5" t="s">
        <v>4</v>
      </c>
      <c r="F86" s="10">
        <f t="shared" si="0"/>
        <v>0</v>
      </c>
      <c r="G86" s="5" t="s">
        <v>4</v>
      </c>
      <c r="H86" s="7">
        <v>559.46</v>
      </c>
      <c r="I86" s="5" t="s">
        <v>4</v>
      </c>
      <c r="J86" s="7">
        <v>0</v>
      </c>
      <c r="K86" s="5" t="s">
        <v>4</v>
      </c>
      <c r="L86" s="10">
        <f t="shared" si="1"/>
        <v>-559.46</v>
      </c>
      <c r="M86" s="5" t="s">
        <v>4</v>
      </c>
      <c r="N86" s="7">
        <v>0</v>
      </c>
      <c r="O86" s="5" t="s">
        <v>4</v>
      </c>
      <c r="P86" s="7">
        <v>-559.46</v>
      </c>
    </row>
    <row r="87" spans="1:16" x14ac:dyDescent="0.3">
      <c r="A87" s="6" t="s">
        <v>91</v>
      </c>
      <c r="B87" s="7">
        <v>28203</v>
      </c>
      <c r="C87" s="5" t="s">
        <v>4</v>
      </c>
      <c r="D87" s="7">
        <v>27608.333333333332</v>
      </c>
      <c r="E87" s="5" t="s">
        <v>4</v>
      </c>
      <c r="F87" s="10">
        <f t="shared" si="0"/>
        <v>-594.66666666666788</v>
      </c>
      <c r="G87" s="5" t="s">
        <v>4</v>
      </c>
      <c r="H87" s="7">
        <v>56406</v>
      </c>
      <c r="I87" s="5" t="s">
        <v>4</v>
      </c>
      <c r="J87" s="7">
        <v>55216.67</v>
      </c>
      <c r="K87" s="5" t="s">
        <v>4</v>
      </c>
      <c r="L87" s="10">
        <f t="shared" si="1"/>
        <v>-1189.3300000000017</v>
      </c>
      <c r="M87" s="5" t="s">
        <v>4</v>
      </c>
      <c r="N87" s="7">
        <v>331300</v>
      </c>
      <c r="O87" s="5" t="s">
        <v>4</v>
      </c>
      <c r="P87" s="7">
        <v>274894</v>
      </c>
    </row>
    <row r="88" spans="1:16" x14ac:dyDescent="0.3">
      <c r="A88" s="6" t="s">
        <v>92</v>
      </c>
      <c r="B88" s="7">
        <v>23122.78</v>
      </c>
      <c r="C88" s="5" t="s">
        <v>4</v>
      </c>
      <c r="D88" s="7">
        <v>27550</v>
      </c>
      <c r="E88" s="5" t="s">
        <v>4</v>
      </c>
      <c r="F88" s="10">
        <f t="shared" si="0"/>
        <v>4427.2200000000012</v>
      </c>
      <c r="G88" s="5" t="s">
        <v>4</v>
      </c>
      <c r="H88" s="7">
        <v>55599.94</v>
      </c>
      <c r="I88" s="5" t="s">
        <v>4</v>
      </c>
      <c r="J88" s="7">
        <v>55100</v>
      </c>
      <c r="K88" s="5" t="s">
        <v>4</v>
      </c>
      <c r="L88" s="10">
        <f t="shared" si="1"/>
        <v>-499.94000000000233</v>
      </c>
      <c r="M88" s="5" t="s">
        <v>4</v>
      </c>
      <c r="N88" s="7">
        <v>330600</v>
      </c>
      <c r="O88" s="5" t="s">
        <v>4</v>
      </c>
      <c r="P88" s="7">
        <v>275000.06</v>
      </c>
    </row>
    <row r="89" spans="1:16" ht="19.2" x14ac:dyDescent="0.3">
      <c r="A89" s="6" t="s">
        <v>93</v>
      </c>
      <c r="B89" s="7">
        <v>495.55</v>
      </c>
      <c r="C89" s="5" t="s">
        <v>4</v>
      </c>
      <c r="D89" s="7">
        <v>0</v>
      </c>
      <c r="E89" s="5" t="s">
        <v>4</v>
      </c>
      <c r="F89" s="10">
        <f t="shared" si="0"/>
        <v>-495.55</v>
      </c>
      <c r="G89" s="5" t="s">
        <v>4</v>
      </c>
      <c r="H89" s="7">
        <v>1151.5</v>
      </c>
      <c r="I89" s="5" t="s">
        <v>4</v>
      </c>
      <c r="J89" s="7">
        <v>0</v>
      </c>
      <c r="K89" s="5" t="s">
        <v>4</v>
      </c>
      <c r="L89" s="10">
        <f t="shared" si="1"/>
        <v>-1151.5</v>
      </c>
      <c r="M89" s="5" t="s">
        <v>4</v>
      </c>
      <c r="N89" s="7">
        <v>0</v>
      </c>
      <c r="O89" s="5" t="s">
        <v>4</v>
      </c>
      <c r="P89" s="7">
        <v>-1151.5</v>
      </c>
    </row>
    <row r="90" spans="1:16" x14ac:dyDescent="0.3">
      <c r="A90" s="6" t="s">
        <v>94</v>
      </c>
      <c r="B90" s="7">
        <v>7491.64</v>
      </c>
      <c r="C90" s="5" t="s">
        <v>4</v>
      </c>
      <c r="D90" s="7">
        <v>14466.666666666666</v>
      </c>
      <c r="E90" s="5" t="s">
        <v>4</v>
      </c>
      <c r="F90" s="10">
        <f t="shared" si="0"/>
        <v>6975.0266666666657</v>
      </c>
      <c r="G90" s="5" t="s">
        <v>4</v>
      </c>
      <c r="H90" s="7">
        <v>13737.96</v>
      </c>
      <c r="I90" s="5" t="s">
        <v>4</v>
      </c>
      <c r="J90" s="7">
        <v>28933.33</v>
      </c>
      <c r="K90" s="5" t="s">
        <v>4</v>
      </c>
      <c r="L90" s="10">
        <f t="shared" si="1"/>
        <v>15195.370000000003</v>
      </c>
      <c r="M90" s="5" t="s">
        <v>4</v>
      </c>
      <c r="N90" s="7">
        <v>173600</v>
      </c>
      <c r="O90" s="5" t="s">
        <v>4</v>
      </c>
      <c r="P90" s="7">
        <v>159862.04</v>
      </c>
    </row>
    <row r="91" spans="1:16" ht="19.2" x14ac:dyDescent="0.3">
      <c r="A91" s="6" t="s">
        <v>95</v>
      </c>
      <c r="B91" s="7">
        <v>32260.45</v>
      </c>
      <c r="C91" s="5" t="s">
        <v>4</v>
      </c>
      <c r="D91" s="7">
        <f>183921/26*3</f>
        <v>21221.653846153844</v>
      </c>
      <c r="E91" s="5" t="s">
        <v>4</v>
      </c>
      <c r="F91" s="10">
        <f t="shared" si="0"/>
        <v>-11038.796153846157</v>
      </c>
      <c r="G91" s="5" t="s">
        <v>4</v>
      </c>
      <c r="H91" s="7">
        <v>52458.44</v>
      </c>
      <c r="I91" s="5" t="s">
        <v>4</v>
      </c>
      <c r="J91" s="7">
        <f>183921/26*5</f>
        <v>35369.423076923078</v>
      </c>
      <c r="K91" s="5" t="s">
        <v>4</v>
      </c>
      <c r="L91" s="10">
        <f t="shared" si="1"/>
        <v>-17089.016923076924</v>
      </c>
      <c r="M91" s="5" t="s">
        <v>4</v>
      </c>
      <c r="N91" s="7">
        <v>183921</v>
      </c>
      <c r="O91" s="5" t="s">
        <v>4</v>
      </c>
      <c r="P91" s="7">
        <v>131462.56</v>
      </c>
    </row>
    <row r="92" spans="1:16" ht="19.2" x14ac:dyDescent="0.3">
      <c r="A92" s="6" t="s">
        <v>96</v>
      </c>
      <c r="B92" s="7">
        <v>0</v>
      </c>
      <c r="C92" s="5" t="s">
        <v>4</v>
      </c>
      <c r="D92" s="7">
        <v>2416.6666666666665</v>
      </c>
      <c r="E92" s="5" t="s">
        <v>4</v>
      </c>
      <c r="F92" s="10">
        <f t="shared" si="0"/>
        <v>2416.6666666666665</v>
      </c>
      <c r="G92" s="5" t="s">
        <v>4</v>
      </c>
      <c r="H92" s="7">
        <v>0</v>
      </c>
      <c r="I92" s="5" t="s">
        <v>4</v>
      </c>
      <c r="J92" s="7">
        <v>4833.33</v>
      </c>
      <c r="K92" s="5" t="s">
        <v>4</v>
      </c>
      <c r="L92" s="10">
        <f t="shared" si="1"/>
        <v>4833.33</v>
      </c>
      <c r="M92" s="5" t="s">
        <v>4</v>
      </c>
      <c r="N92" s="7">
        <v>29000</v>
      </c>
      <c r="O92" s="5" t="s">
        <v>4</v>
      </c>
      <c r="P92" s="7">
        <v>29000</v>
      </c>
    </row>
    <row r="93" spans="1:16" ht="19.2" x14ac:dyDescent="0.3">
      <c r="A93" s="6" t="s">
        <v>97</v>
      </c>
      <c r="B93" s="7">
        <v>0</v>
      </c>
      <c r="C93" s="5" t="s">
        <v>4</v>
      </c>
      <c r="D93" s="7">
        <v>200</v>
      </c>
      <c r="E93" s="5" t="s">
        <v>4</v>
      </c>
      <c r="F93" s="10">
        <f t="shared" si="0"/>
        <v>200</v>
      </c>
      <c r="G93" s="5" t="s">
        <v>4</v>
      </c>
      <c r="H93" s="7">
        <v>0</v>
      </c>
      <c r="I93" s="5" t="s">
        <v>4</v>
      </c>
      <c r="J93" s="7">
        <v>400</v>
      </c>
      <c r="K93" s="5" t="s">
        <v>4</v>
      </c>
      <c r="L93" s="10">
        <f t="shared" si="1"/>
        <v>400</v>
      </c>
      <c r="M93" s="5" t="s">
        <v>4</v>
      </c>
      <c r="N93" s="7">
        <v>2400</v>
      </c>
      <c r="O93" s="5" t="s">
        <v>4</v>
      </c>
      <c r="P93" s="7">
        <v>2400</v>
      </c>
    </row>
    <row r="94" spans="1:16" ht="19.2" x14ac:dyDescent="0.3">
      <c r="A94" s="6" t="s">
        <v>98</v>
      </c>
      <c r="B94" s="7">
        <v>5205.7299999999996</v>
      </c>
      <c r="C94" s="5" t="s">
        <v>4</v>
      </c>
      <c r="D94" s="7">
        <v>5082.416666666667</v>
      </c>
      <c r="E94" s="5" t="s">
        <v>4</v>
      </c>
      <c r="F94" s="10">
        <f t="shared" si="0"/>
        <v>-123.31333333333259</v>
      </c>
      <c r="G94" s="5" t="s">
        <v>4</v>
      </c>
      <c r="H94" s="7">
        <v>9481.7900000000009</v>
      </c>
      <c r="I94" s="5" t="s">
        <v>4</v>
      </c>
      <c r="J94" s="7">
        <v>10164.83</v>
      </c>
      <c r="K94" s="5" t="s">
        <v>4</v>
      </c>
      <c r="L94" s="10">
        <f t="shared" si="1"/>
        <v>683.03999999999905</v>
      </c>
      <c r="M94" s="5" t="s">
        <v>4</v>
      </c>
      <c r="N94" s="7">
        <v>60989</v>
      </c>
      <c r="O94" s="5" t="s">
        <v>4</v>
      </c>
      <c r="P94" s="7">
        <v>51507.21</v>
      </c>
    </row>
    <row r="95" spans="1:16" ht="19.2" x14ac:dyDescent="0.3">
      <c r="A95" s="6" t="s">
        <v>99</v>
      </c>
      <c r="B95" s="7">
        <v>12615</v>
      </c>
      <c r="C95" s="5" t="s">
        <v>4</v>
      </c>
      <c r="D95" s="7">
        <v>0</v>
      </c>
      <c r="E95" s="5" t="s">
        <v>4</v>
      </c>
      <c r="F95" s="10">
        <f t="shared" si="0"/>
        <v>-12615</v>
      </c>
      <c r="G95" s="5" t="s">
        <v>4</v>
      </c>
      <c r="H95" s="7">
        <v>12615</v>
      </c>
      <c r="I95" s="5" t="s">
        <v>4</v>
      </c>
      <c r="J95" s="7">
        <v>0</v>
      </c>
      <c r="K95" s="5" t="s">
        <v>4</v>
      </c>
      <c r="L95" s="10">
        <f t="shared" si="1"/>
        <v>-12615</v>
      </c>
      <c r="M95" s="5" t="s">
        <v>4</v>
      </c>
      <c r="N95" s="7">
        <v>0</v>
      </c>
      <c r="O95" s="5" t="s">
        <v>4</v>
      </c>
      <c r="P95" s="7">
        <v>-12615</v>
      </c>
    </row>
    <row r="96" spans="1:16" ht="19.2" x14ac:dyDescent="0.3">
      <c r="A96" s="6" t="s">
        <v>100</v>
      </c>
      <c r="B96" s="7">
        <v>0</v>
      </c>
      <c r="C96" s="5" t="s">
        <v>4</v>
      </c>
      <c r="D96" s="7">
        <v>133.33333333333334</v>
      </c>
      <c r="E96" s="5" t="s">
        <v>4</v>
      </c>
      <c r="F96" s="10">
        <f t="shared" si="0"/>
        <v>133.33333333333334</v>
      </c>
      <c r="G96" s="5" t="s">
        <v>4</v>
      </c>
      <c r="H96" s="7">
        <v>72</v>
      </c>
      <c r="I96" s="5" t="s">
        <v>4</v>
      </c>
      <c r="J96" s="7">
        <v>266.67</v>
      </c>
      <c r="K96" s="5" t="s">
        <v>4</v>
      </c>
      <c r="L96" s="10">
        <f t="shared" si="1"/>
        <v>194.67000000000002</v>
      </c>
      <c r="M96" s="5" t="s">
        <v>4</v>
      </c>
      <c r="N96" s="7">
        <v>1600</v>
      </c>
      <c r="O96" s="5" t="s">
        <v>4</v>
      </c>
      <c r="P96" s="7">
        <v>1528</v>
      </c>
    </row>
    <row r="97" spans="1:16" ht="19.2" x14ac:dyDescent="0.3">
      <c r="A97" s="6" t="s">
        <v>101</v>
      </c>
      <c r="B97" s="7">
        <v>22.77</v>
      </c>
      <c r="C97" s="5" t="s">
        <v>4</v>
      </c>
      <c r="D97" s="7">
        <v>1062.5</v>
      </c>
      <c r="E97" s="5" t="s">
        <v>4</v>
      </c>
      <c r="F97" s="10">
        <f t="shared" si="0"/>
        <v>1039.73</v>
      </c>
      <c r="G97" s="5" t="s">
        <v>4</v>
      </c>
      <c r="H97" s="7">
        <v>-321.75</v>
      </c>
      <c r="I97" s="5" t="s">
        <v>4</v>
      </c>
      <c r="J97" s="7">
        <v>2125</v>
      </c>
      <c r="K97" s="5" t="s">
        <v>4</v>
      </c>
      <c r="L97" s="10">
        <f t="shared" si="1"/>
        <v>2446.75</v>
      </c>
      <c r="M97" s="5" t="s">
        <v>4</v>
      </c>
      <c r="N97" s="7">
        <v>12750</v>
      </c>
      <c r="O97" s="5" t="s">
        <v>4</v>
      </c>
      <c r="P97" s="7">
        <v>13071.75</v>
      </c>
    </row>
    <row r="98" spans="1:16" ht="19.2" x14ac:dyDescent="0.3">
      <c r="A98" s="6" t="s">
        <v>102</v>
      </c>
      <c r="B98" s="7">
        <v>0</v>
      </c>
      <c r="C98" s="5" t="s">
        <v>4</v>
      </c>
      <c r="D98" s="7">
        <v>33.333333333333336</v>
      </c>
      <c r="E98" s="5" t="s">
        <v>4</v>
      </c>
      <c r="F98" s="10">
        <f t="shared" si="0"/>
        <v>33.333333333333336</v>
      </c>
      <c r="G98" s="5" t="s">
        <v>4</v>
      </c>
      <c r="H98" s="7">
        <v>0</v>
      </c>
      <c r="I98" s="5" t="s">
        <v>4</v>
      </c>
      <c r="J98" s="7">
        <v>66.67</v>
      </c>
      <c r="K98" s="5" t="s">
        <v>4</v>
      </c>
      <c r="L98" s="10">
        <f t="shared" si="1"/>
        <v>66.67</v>
      </c>
      <c r="M98" s="5" t="s">
        <v>4</v>
      </c>
      <c r="N98" s="7">
        <v>400</v>
      </c>
      <c r="O98" s="5" t="s">
        <v>4</v>
      </c>
      <c r="P98" s="7">
        <v>400</v>
      </c>
    </row>
    <row r="99" spans="1:16" x14ac:dyDescent="0.3">
      <c r="A99" s="6" t="s">
        <v>103</v>
      </c>
      <c r="B99" s="7">
        <v>0</v>
      </c>
      <c r="C99" s="5" t="s">
        <v>4</v>
      </c>
      <c r="D99" s="7">
        <v>1250</v>
      </c>
      <c r="E99" s="5" t="s">
        <v>4</v>
      </c>
      <c r="F99" s="10">
        <f t="shared" si="0"/>
        <v>1250</v>
      </c>
      <c r="G99" s="5" t="s">
        <v>4</v>
      </c>
      <c r="H99" s="7">
        <v>26.49</v>
      </c>
      <c r="I99" s="5" t="s">
        <v>4</v>
      </c>
      <c r="J99" s="7">
        <v>2500</v>
      </c>
      <c r="K99" s="5" t="s">
        <v>4</v>
      </c>
      <c r="L99" s="10">
        <f t="shared" si="1"/>
        <v>2473.5100000000002</v>
      </c>
      <c r="M99" s="5" t="s">
        <v>4</v>
      </c>
      <c r="N99" s="7">
        <v>15000</v>
      </c>
      <c r="O99" s="5" t="s">
        <v>4</v>
      </c>
      <c r="P99" s="7">
        <v>14973.51</v>
      </c>
    </row>
    <row r="100" spans="1:16" x14ac:dyDescent="0.3">
      <c r="A100" s="6" t="s">
        <v>104</v>
      </c>
      <c r="B100" s="7">
        <v>23.1</v>
      </c>
      <c r="C100" s="5" t="s">
        <v>4</v>
      </c>
      <c r="D100" s="7">
        <v>2583.3333333333335</v>
      </c>
      <c r="E100" s="5" t="s">
        <v>4</v>
      </c>
      <c r="F100" s="10">
        <f t="shared" si="0"/>
        <v>2560.2333333333336</v>
      </c>
      <c r="G100" s="5" t="s">
        <v>4</v>
      </c>
      <c r="H100" s="7">
        <v>846.43</v>
      </c>
      <c r="I100" s="5" t="s">
        <v>4</v>
      </c>
      <c r="J100" s="7">
        <v>5166.67</v>
      </c>
      <c r="K100" s="5" t="s">
        <v>4</v>
      </c>
      <c r="L100" s="10">
        <f t="shared" si="1"/>
        <v>4320.24</v>
      </c>
      <c r="M100" s="5" t="s">
        <v>4</v>
      </c>
      <c r="N100" s="7">
        <v>31000</v>
      </c>
      <c r="O100" s="5" t="s">
        <v>4</v>
      </c>
      <c r="P100" s="7">
        <v>30153.57</v>
      </c>
    </row>
    <row r="101" spans="1:16" x14ac:dyDescent="0.3">
      <c r="A101" s="6" t="s">
        <v>105</v>
      </c>
      <c r="B101" s="7">
        <v>320.04000000000002</v>
      </c>
      <c r="C101" s="5" t="s">
        <v>4</v>
      </c>
      <c r="D101" s="7">
        <v>1750</v>
      </c>
      <c r="E101" s="5" t="s">
        <v>4</v>
      </c>
      <c r="F101" s="10">
        <f t="shared" ref="F101:F141" si="2">+D101-B101</f>
        <v>1429.96</v>
      </c>
      <c r="G101" s="5" t="s">
        <v>4</v>
      </c>
      <c r="H101" s="7">
        <v>684.2</v>
      </c>
      <c r="I101" s="5" t="s">
        <v>4</v>
      </c>
      <c r="J101" s="7">
        <v>3500</v>
      </c>
      <c r="K101" s="5" t="s">
        <v>4</v>
      </c>
      <c r="L101" s="10">
        <f t="shared" ref="L101:L141" si="3">+J101-H101</f>
        <v>2815.8</v>
      </c>
      <c r="M101" s="5" t="s">
        <v>4</v>
      </c>
      <c r="N101" s="7">
        <v>21000</v>
      </c>
      <c r="O101" s="5" t="s">
        <v>4</v>
      </c>
      <c r="P101" s="7">
        <v>20315.8</v>
      </c>
    </row>
    <row r="102" spans="1:16" x14ac:dyDescent="0.3">
      <c r="A102" s="6" t="s">
        <v>106</v>
      </c>
      <c r="B102" s="7">
        <v>71.55</v>
      </c>
      <c r="C102" s="5" t="s">
        <v>4</v>
      </c>
      <c r="D102" s="7">
        <v>0</v>
      </c>
      <c r="E102" s="5" t="s">
        <v>4</v>
      </c>
      <c r="F102" s="10">
        <f t="shared" si="2"/>
        <v>-71.55</v>
      </c>
      <c r="G102" s="5" t="s">
        <v>4</v>
      </c>
      <c r="H102" s="7">
        <v>942.6</v>
      </c>
      <c r="I102" s="5" t="s">
        <v>4</v>
      </c>
      <c r="J102" s="7">
        <v>0</v>
      </c>
      <c r="K102" s="5" t="s">
        <v>4</v>
      </c>
      <c r="L102" s="10">
        <f t="shared" si="3"/>
        <v>-942.6</v>
      </c>
      <c r="M102" s="5" t="s">
        <v>4</v>
      </c>
      <c r="N102" s="7">
        <v>0</v>
      </c>
      <c r="O102" s="5" t="s">
        <v>4</v>
      </c>
      <c r="P102" s="7">
        <v>-942.6</v>
      </c>
    </row>
    <row r="103" spans="1:16" x14ac:dyDescent="0.3">
      <c r="A103" s="6" t="s">
        <v>107</v>
      </c>
      <c r="B103" s="7">
        <v>2281.4</v>
      </c>
      <c r="C103" s="5" t="s">
        <v>4</v>
      </c>
      <c r="D103" s="7">
        <v>1333.3333333333333</v>
      </c>
      <c r="E103" s="5" t="s">
        <v>4</v>
      </c>
      <c r="F103" s="10">
        <f t="shared" si="2"/>
        <v>-948.06666666666683</v>
      </c>
      <c r="G103" s="5" t="s">
        <v>4</v>
      </c>
      <c r="H103" s="7">
        <v>2444.7199999999998</v>
      </c>
      <c r="I103" s="5" t="s">
        <v>4</v>
      </c>
      <c r="J103" s="7">
        <v>2666.67</v>
      </c>
      <c r="K103" s="5" t="s">
        <v>4</v>
      </c>
      <c r="L103" s="10">
        <f t="shared" si="3"/>
        <v>221.95000000000027</v>
      </c>
      <c r="M103" s="5" t="s">
        <v>4</v>
      </c>
      <c r="N103" s="7">
        <v>16000</v>
      </c>
      <c r="O103" s="5" t="s">
        <v>4</v>
      </c>
      <c r="P103" s="7">
        <v>13555.28</v>
      </c>
    </row>
    <row r="104" spans="1:16" ht="19.2" x14ac:dyDescent="0.3">
      <c r="A104" s="6" t="s">
        <v>108</v>
      </c>
      <c r="B104" s="7">
        <v>87.96</v>
      </c>
      <c r="C104" s="5" t="s">
        <v>4</v>
      </c>
      <c r="D104" s="7">
        <v>1541.6666666666667</v>
      </c>
      <c r="E104" s="5" t="s">
        <v>4</v>
      </c>
      <c r="F104" s="10">
        <f t="shared" si="2"/>
        <v>1453.7066666666667</v>
      </c>
      <c r="G104" s="5" t="s">
        <v>4</v>
      </c>
      <c r="H104" s="7">
        <v>3776.95</v>
      </c>
      <c r="I104" s="5" t="s">
        <v>4</v>
      </c>
      <c r="J104" s="7">
        <v>3083.33</v>
      </c>
      <c r="K104" s="5" t="s">
        <v>4</v>
      </c>
      <c r="L104" s="10">
        <f t="shared" si="3"/>
        <v>-693.61999999999989</v>
      </c>
      <c r="M104" s="5" t="s">
        <v>4</v>
      </c>
      <c r="N104" s="7">
        <v>18500</v>
      </c>
      <c r="O104" s="5" t="s">
        <v>4</v>
      </c>
      <c r="P104" s="7">
        <v>14723.05</v>
      </c>
    </row>
    <row r="105" spans="1:16" ht="19.2" x14ac:dyDescent="0.3">
      <c r="A105" s="6" t="s">
        <v>109</v>
      </c>
      <c r="B105" s="7">
        <v>0</v>
      </c>
      <c r="C105" s="5" t="s">
        <v>4</v>
      </c>
      <c r="D105" s="7">
        <v>0</v>
      </c>
      <c r="E105" s="5" t="s">
        <v>4</v>
      </c>
      <c r="F105" s="10">
        <f t="shared" si="2"/>
        <v>0</v>
      </c>
      <c r="G105" s="5" t="s">
        <v>4</v>
      </c>
      <c r="H105" s="7">
        <v>3.15</v>
      </c>
      <c r="I105" s="5" t="s">
        <v>4</v>
      </c>
      <c r="J105" s="7">
        <v>0</v>
      </c>
      <c r="K105" s="5" t="s">
        <v>4</v>
      </c>
      <c r="L105" s="10">
        <f t="shared" si="3"/>
        <v>-3.15</v>
      </c>
      <c r="M105" s="5" t="s">
        <v>4</v>
      </c>
      <c r="N105" s="7">
        <v>0</v>
      </c>
      <c r="O105" s="5" t="s">
        <v>4</v>
      </c>
      <c r="P105" s="7">
        <v>-3.15</v>
      </c>
    </row>
    <row r="106" spans="1:16" x14ac:dyDescent="0.3">
      <c r="A106" s="6" t="s">
        <v>110</v>
      </c>
      <c r="B106" s="7">
        <v>-43.27</v>
      </c>
      <c r="C106" s="5" t="s">
        <v>4</v>
      </c>
      <c r="D106" s="7">
        <v>0</v>
      </c>
      <c r="E106" s="5" t="s">
        <v>4</v>
      </c>
      <c r="F106" s="10">
        <f t="shared" si="2"/>
        <v>43.27</v>
      </c>
      <c r="G106" s="5" t="s">
        <v>4</v>
      </c>
      <c r="H106" s="7">
        <v>-43.27</v>
      </c>
      <c r="I106" s="5" t="s">
        <v>4</v>
      </c>
      <c r="J106" s="7">
        <v>0</v>
      </c>
      <c r="K106" s="5" t="s">
        <v>4</v>
      </c>
      <c r="L106" s="10">
        <f t="shared" si="3"/>
        <v>43.27</v>
      </c>
      <c r="M106" s="5" t="s">
        <v>4</v>
      </c>
      <c r="N106" s="7">
        <v>0</v>
      </c>
      <c r="O106" s="5" t="s">
        <v>4</v>
      </c>
      <c r="P106" s="7">
        <v>43.27</v>
      </c>
    </row>
    <row r="107" spans="1:16" ht="19.2" x14ac:dyDescent="0.3">
      <c r="A107" s="6" t="s">
        <v>111</v>
      </c>
      <c r="B107" s="7">
        <v>160.74</v>
      </c>
      <c r="C107" s="5" t="s">
        <v>4</v>
      </c>
      <c r="D107" s="7">
        <v>9916.6666666666661</v>
      </c>
      <c r="E107" s="5" t="s">
        <v>4</v>
      </c>
      <c r="F107" s="10">
        <f t="shared" si="2"/>
        <v>9755.9266666666663</v>
      </c>
      <c r="G107" s="5" t="s">
        <v>4</v>
      </c>
      <c r="H107" s="7">
        <v>746.69</v>
      </c>
      <c r="I107" s="5" t="s">
        <v>4</v>
      </c>
      <c r="J107" s="7">
        <v>19833.330000000002</v>
      </c>
      <c r="K107" s="5" t="s">
        <v>4</v>
      </c>
      <c r="L107" s="10">
        <f t="shared" si="3"/>
        <v>19086.640000000003</v>
      </c>
      <c r="M107" s="5" t="s">
        <v>4</v>
      </c>
      <c r="N107" s="7">
        <v>119000</v>
      </c>
      <c r="O107" s="5" t="s">
        <v>4</v>
      </c>
      <c r="P107" s="7">
        <v>118253.31</v>
      </c>
    </row>
    <row r="108" spans="1:16" ht="19.2" x14ac:dyDescent="0.3">
      <c r="A108" s="6" t="s">
        <v>112</v>
      </c>
      <c r="B108" s="7">
        <v>311.52</v>
      </c>
      <c r="C108" s="5" t="s">
        <v>4</v>
      </c>
      <c r="D108" s="7">
        <v>0</v>
      </c>
      <c r="E108" s="5" t="s">
        <v>4</v>
      </c>
      <c r="F108" s="10">
        <f t="shared" si="2"/>
        <v>-311.52</v>
      </c>
      <c r="G108" s="5" t="s">
        <v>4</v>
      </c>
      <c r="H108" s="7">
        <v>311.52</v>
      </c>
      <c r="I108" s="5" t="s">
        <v>4</v>
      </c>
      <c r="J108" s="7">
        <v>0</v>
      </c>
      <c r="K108" s="5" t="s">
        <v>4</v>
      </c>
      <c r="L108" s="10">
        <f t="shared" si="3"/>
        <v>-311.52</v>
      </c>
      <c r="M108" s="5" t="s">
        <v>4</v>
      </c>
      <c r="N108" s="7">
        <v>0</v>
      </c>
      <c r="O108" s="5" t="s">
        <v>4</v>
      </c>
      <c r="P108" s="7">
        <v>-311.52</v>
      </c>
    </row>
    <row r="109" spans="1:16" ht="19.2" x14ac:dyDescent="0.3">
      <c r="A109" s="6" t="s">
        <v>113</v>
      </c>
      <c r="B109" s="7">
        <v>610</v>
      </c>
      <c r="C109" s="5" t="s">
        <v>4</v>
      </c>
      <c r="D109" s="7">
        <v>0</v>
      </c>
      <c r="E109" s="5" t="s">
        <v>4</v>
      </c>
      <c r="F109" s="10">
        <f t="shared" si="2"/>
        <v>-610</v>
      </c>
      <c r="G109" s="5" t="s">
        <v>4</v>
      </c>
      <c r="H109" s="7">
        <v>4591.99</v>
      </c>
      <c r="I109" s="5" t="s">
        <v>4</v>
      </c>
      <c r="J109" s="7">
        <v>0</v>
      </c>
      <c r="K109" s="5" t="s">
        <v>4</v>
      </c>
      <c r="L109" s="10">
        <f t="shared" si="3"/>
        <v>-4591.99</v>
      </c>
      <c r="M109" s="5" t="s">
        <v>4</v>
      </c>
      <c r="N109" s="7">
        <v>0</v>
      </c>
      <c r="O109" s="5" t="s">
        <v>4</v>
      </c>
      <c r="P109" s="7">
        <v>-4591.99</v>
      </c>
    </row>
    <row r="110" spans="1:16" ht="19.2" x14ac:dyDescent="0.3">
      <c r="A110" s="6" t="s">
        <v>114</v>
      </c>
      <c r="B110" s="7">
        <v>-75</v>
      </c>
      <c r="C110" s="5" t="s">
        <v>4</v>
      </c>
      <c r="D110" s="7">
        <v>0</v>
      </c>
      <c r="E110" s="5" t="s">
        <v>4</v>
      </c>
      <c r="F110" s="10">
        <f t="shared" si="2"/>
        <v>75</v>
      </c>
      <c r="G110" s="5" t="s">
        <v>4</v>
      </c>
      <c r="H110" s="7">
        <v>-75</v>
      </c>
      <c r="I110" s="5" t="s">
        <v>4</v>
      </c>
      <c r="J110" s="7">
        <v>0</v>
      </c>
      <c r="K110" s="5" t="s">
        <v>4</v>
      </c>
      <c r="L110" s="10">
        <f t="shared" si="3"/>
        <v>75</v>
      </c>
      <c r="M110" s="5" t="s">
        <v>4</v>
      </c>
      <c r="N110" s="7">
        <v>0</v>
      </c>
      <c r="O110" s="5" t="s">
        <v>4</v>
      </c>
      <c r="P110" s="7">
        <v>75</v>
      </c>
    </row>
    <row r="111" spans="1:16" x14ac:dyDescent="0.3">
      <c r="A111" s="6" t="s">
        <v>115</v>
      </c>
      <c r="B111" s="7">
        <v>0</v>
      </c>
      <c r="C111" s="5" t="s">
        <v>4</v>
      </c>
      <c r="D111" s="7">
        <v>0</v>
      </c>
      <c r="E111" s="5" t="s">
        <v>4</v>
      </c>
      <c r="F111" s="10">
        <f t="shared" si="2"/>
        <v>0</v>
      </c>
      <c r="G111" s="5" t="s">
        <v>4</v>
      </c>
      <c r="H111" s="7">
        <v>239.6</v>
      </c>
      <c r="I111" s="5" t="s">
        <v>4</v>
      </c>
      <c r="J111" s="7">
        <v>0</v>
      </c>
      <c r="K111" s="5" t="s">
        <v>4</v>
      </c>
      <c r="L111" s="10">
        <f t="shared" si="3"/>
        <v>-239.6</v>
      </c>
      <c r="M111" s="5" t="s">
        <v>4</v>
      </c>
      <c r="N111" s="7">
        <v>0</v>
      </c>
      <c r="O111" s="5" t="s">
        <v>4</v>
      </c>
      <c r="P111" s="7">
        <v>-239.6</v>
      </c>
    </row>
    <row r="112" spans="1:16" ht="19.2" x14ac:dyDescent="0.3">
      <c r="A112" s="6" t="s">
        <v>116</v>
      </c>
      <c r="B112" s="7">
        <v>0</v>
      </c>
      <c r="C112" s="5" t="s">
        <v>4</v>
      </c>
      <c r="D112" s="7">
        <v>0</v>
      </c>
      <c r="E112" s="5" t="s">
        <v>4</v>
      </c>
      <c r="F112" s="10">
        <f t="shared" si="2"/>
        <v>0</v>
      </c>
      <c r="G112" s="5" t="s">
        <v>4</v>
      </c>
      <c r="H112" s="7">
        <v>130</v>
      </c>
      <c r="I112" s="5" t="s">
        <v>4</v>
      </c>
      <c r="J112" s="7">
        <v>0</v>
      </c>
      <c r="K112" s="5" t="s">
        <v>4</v>
      </c>
      <c r="L112" s="10">
        <f t="shared" si="3"/>
        <v>-130</v>
      </c>
      <c r="M112" s="5" t="s">
        <v>4</v>
      </c>
      <c r="N112" s="7">
        <v>0</v>
      </c>
      <c r="O112" s="5" t="s">
        <v>4</v>
      </c>
      <c r="P112" s="7">
        <v>-130</v>
      </c>
    </row>
    <row r="113" spans="1:16" ht="19.2" x14ac:dyDescent="0.3">
      <c r="A113" s="6" t="s">
        <v>117</v>
      </c>
      <c r="B113" s="7">
        <v>1096.54</v>
      </c>
      <c r="C113" s="5" t="s">
        <v>4</v>
      </c>
      <c r="D113" s="7">
        <v>0</v>
      </c>
      <c r="E113" s="5" t="s">
        <v>4</v>
      </c>
      <c r="F113" s="10">
        <f t="shared" si="2"/>
        <v>-1096.54</v>
      </c>
      <c r="G113" s="5" t="s">
        <v>4</v>
      </c>
      <c r="H113" s="7">
        <v>3398.75</v>
      </c>
      <c r="I113" s="5" t="s">
        <v>4</v>
      </c>
      <c r="J113" s="7">
        <v>0</v>
      </c>
      <c r="K113" s="5" t="s">
        <v>4</v>
      </c>
      <c r="L113" s="10">
        <f t="shared" si="3"/>
        <v>-3398.75</v>
      </c>
      <c r="M113" s="5" t="s">
        <v>4</v>
      </c>
      <c r="N113" s="7">
        <v>0</v>
      </c>
      <c r="O113" s="5" t="s">
        <v>4</v>
      </c>
      <c r="P113" s="7">
        <v>-3398.75</v>
      </c>
    </row>
    <row r="114" spans="1:16" ht="19.2" x14ac:dyDescent="0.3">
      <c r="A114" s="6" t="s">
        <v>118</v>
      </c>
      <c r="B114" s="7">
        <v>0</v>
      </c>
      <c r="C114" s="5" t="s">
        <v>4</v>
      </c>
      <c r="D114" s="7">
        <v>0</v>
      </c>
      <c r="E114" s="5" t="s">
        <v>4</v>
      </c>
      <c r="F114" s="10">
        <f t="shared" si="2"/>
        <v>0</v>
      </c>
      <c r="G114" s="5" t="s">
        <v>4</v>
      </c>
      <c r="H114" s="7">
        <v>2770.74</v>
      </c>
      <c r="I114" s="5" t="s">
        <v>4</v>
      </c>
      <c r="J114" s="7">
        <v>0</v>
      </c>
      <c r="K114" s="5" t="s">
        <v>4</v>
      </c>
      <c r="L114" s="10">
        <f t="shared" si="3"/>
        <v>-2770.74</v>
      </c>
      <c r="M114" s="5" t="s">
        <v>4</v>
      </c>
      <c r="N114" s="7">
        <v>0</v>
      </c>
      <c r="O114" s="5" t="s">
        <v>4</v>
      </c>
      <c r="P114" s="7">
        <v>-2770.74</v>
      </c>
    </row>
    <row r="115" spans="1:16" x14ac:dyDescent="0.3">
      <c r="A115" s="6" t="s">
        <v>119</v>
      </c>
      <c r="B115" s="7">
        <v>0</v>
      </c>
      <c r="C115" s="5" t="s">
        <v>4</v>
      </c>
      <c r="D115" s="7">
        <v>0</v>
      </c>
      <c r="E115" s="5" t="s">
        <v>4</v>
      </c>
      <c r="F115" s="10">
        <f t="shared" si="2"/>
        <v>0</v>
      </c>
      <c r="G115" s="5" t="s">
        <v>4</v>
      </c>
      <c r="H115" s="7">
        <v>13.58</v>
      </c>
      <c r="I115" s="5" t="s">
        <v>4</v>
      </c>
      <c r="J115" s="7">
        <v>0</v>
      </c>
      <c r="K115" s="5" t="s">
        <v>4</v>
      </c>
      <c r="L115" s="10">
        <f t="shared" si="3"/>
        <v>-13.58</v>
      </c>
      <c r="M115" s="5" t="s">
        <v>4</v>
      </c>
      <c r="N115" s="7">
        <v>0</v>
      </c>
      <c r="O115" s="5" t="s">
        <v>4</v>
      </c>
      <c r="P115" s="7">
        <v>-13.58</v>
      </c>
    </row>
    <row r="116" spans="1:16" ht="19.2" x14ac:dyDescent="0.3">
      <c r="A116" s="6" t="s">
        <v>120</v>
      </c>
      <c r="B116" s="7">
        <v>0</v>
      </c>
      <c r="C116" s="5" t="s">
        <v>4</v>
      </c>
      <c r="D116" s="7">
        <v>7875</v>
      </c>
      <c r="E116" s="5" t="s">
        <v>4</v>
      </c>
      <c r="F116" s="10">
        <f t="shared" si="2"/>
        <v>7875</v>
      </c>
      <c r="G116" s="5" t="s">
        <v>4</v>
      </c>
      <c r="H116" s="7">
        <v>7410</v>
      </c>
      <c r="I116" s="5" t="s">
        <v>4</v>
      </c>
      <c r="J116" s="7">
        <v>15750</v>
      </c>
      <c r="K116" s="5" t="s">
        <v>4</v>
      </c>
      <c r="L116" s="10">
        <f t="shared" si="3"/>
        <v>8340</v>
      </c>
      <c r="M116" s="5" t="s">
        <v>4</v>
      </c>
      <c r="N116" s="7">
        <v>94500</v>
      </c>
      <c r="O116" s="5" t="s">
        <v>4</v>
      </c>
      <c r="P116" s="7">
        <v>87090</v>
      </c>
    </row>
    <row r="117" spans="1:16" ht="19.2" x14ac:dyDescent="0.3">
      <c r="A117" s="6" t="s">
        <v>121</v>
      </c>
      <c r="B117" s="7">
        <v>5225.22</v>
      </c>
      <c r="C117" s="5" t="s">
        <v>4</v>
      </c>
      <c r="D117" s="7">
        <v>5833.333333333333</v>
      </c>
      <c r="E117" s="5" t="s">
        <v>4</v>
      </c>
      <c r="F117" s="10">
        <f t="shared" si="2"/>
        <v>608.11333333333278</v>
      </c>
      <c r="G117" s="5" t="s">
        <v>4</v>
      </c>
      <c r="H117" s="7">
        <v>5451.14</v>
      </c>
      <c r="I117" s="5" t="s">
        <v>4</v>
      </c>
      <c r="J117" s="7">
        <v>11666.67</v>
      </c>
      <c r="K117" s="5" t="s">
        <v>4</v>
      </c>
      <c r="L117" s="10">
        <f t="shared" si="3"/>
        <v>6215.53</v>
      </c>
      <c r="M117" s="5" t="s">
        <v>4</v>
      </c>
      <c r="N117" s="7">
        <v>70000</v>
      </c>
      <c r="O117" s="5" t="s">
        <v>4</v>
      </c>
      <c r="P117" s="7">
        <v>64548.86</v>
      </c>
    </row>
    <row r="118" spans="1:16" ht="19.2" x14ac:dyDescent="0.3">
      <c r="A118" s="6" t="s">
        <v>122</v>
      </c>
      <c r="B118" s="7">
        <v>1578</v>
      </c>
      <c r="C118" s="5" t="s">
        <v>4</v>
      </c>
      <c r="D118" s="7">
        <v>1958.3333333333333</v>
      </c>
      <c r="E118" s="5" t="s">
        <v>4</v>
      </c>
      <c r="F118" s="10">
        <f t="shared" si="2"/>
        <v>380.33333333333326</v>
      </c>
      <c r="G118" s="5" t="s">
        <v>4</v>
      </c>
      <c r="H118" s="7">
        <v>3156</v>
      </c>
      <c r="I118" s="5" t="s">
        <v>4</v>
      </c>
      <c r="J118" s="7">
        <v>3916.67</v>
      </c>
      <c r="K118" s="5" t="s">
        <v>4</v>
      </c>
      <c r="L118" s="10">
        <f t="shared" si="3"/>
        <v>760.67000000000007</v>
      </c>
      <c r="M118" s="5" t="s">
        <v>4</v>
      </c>
      <c r="N118" s="7">
        <v>23500</v>
      </c>
      <c r="O118" s="5" t="s">
        <v>4</v>
      </c>
      <c r="P118" s="7">
        <v>20344</v>
      </c>
    </row>
    <row r="119" spans="1:16" ht="19.2" x14ac:dyDescent="0.3">
      <c r="A119" s="6" t="s">
        <v>123</v>
      </c>
      <c r="B119" s="7">
        <v>1200</v>
      </c>
      <c r="C119" s="5" t="s">
        <v>4</v>
      </c>
      <c r="D119" s="7">
        <v>1083.3333333333333</v>
      </c>
      <c r="E119" s="5" t="s">
        <v>4</v>
      </c>
      <c r="F119" s="10">
        <f t="shared" si="2"/>
        <v>-116.66666666666674</v>
      </c>
      <c r="G119" s="5" t="s">
        <v>4</v>
      </c>
      <c r="H119" s="7">
        <v>2750</v>
      </c>
      <c r="I119" s="5" t="s">
        <v>4</v>
      </c>
      <c r="J119" s="7">
        <v>2166.67</v>
      </c>
      <c r="K119" s="5" t="s">
        <v>4</v>
      </c>
      <c r="L119" s="10">
        <f t="shared" si="3"/>
        <v>-583.32999999999993</v>
      </c>
      <c r="M119" s="5" t="s">
        <v>4</v>
      </c>
      <c r="N119" s="7">
        <v>13000</v>
      </c>
      <c r="O119" s="5" t="s">
        <v>4</v>
      </c>
      <c r="P119" s="7">
        <v>10250</v>
      </c>
    </row>
    <row r="120" spans="1:16" x14ac:dyDescent="0.3">
      <c r="A120" s="6" t="s">
        <v>124</v>
      </c>
      <c r="B120" s="7">
        <v>2039.44</v>
      </c>
      <c r="C120" s="5" t="s">
        <v>4</v>
      </c>
      <c r="D120" s="7">
        <v>6016.666666666667</v>
      </c>
      <c r="E120" s="5" t="s">
        <v>4</v>
      </c>
      <c r="F120" s="10">
        <f t="shared" si="2"/>
        <v>3977.2266666666669</v>
      </c>
      <c r="G120" s="5" t="s">
        <v>4</v>
      </c>
      <c r="H120" s="7">
        <v>2039.44</v>
      </c>
      <c r="I120" s="5" t="s">
        <v>4</v>
      </c>
      <c r="J120" s="7">
        <v>12033.33</v>
      </c>
      <c r="K120" s="5" t="s">
        <v>4</v>
      </c>
      <c r="L120" s="10">
        <f t="shared" si="3"/>
        <v>9993.89</v>
      </c>
      <c r="M120" s="5" t="s">
        <v>4</v>
      </c>
      <c r="N120" s="7">
        <v>72200</v>
      </c>
      <c r="O120" s="5" t="s">
        <v>4</v>
      </c>
      <c r="P120" s="7">
        <v>70160.56</v>
      </c>
    </row>
    <row r="121" spans="1:16" x14ac:dyDescent="0.3">
      <c r="A121" s="6" t="s">
        <v>125</v>
      </c>
      <c r="B121" s="7">
        <v>2539.4499999999998</v>
      </c>
      <c r="C121" s="5" t="s">
        <v>4</v>
      </c>
      <c r="D121" s="7">
        <v>0</v>
      </c>
      <c r="E121" s="5" t="s">
        <v>4</v>
      </c>
      <c r="F121" s="10">
        <f t="shared" si="2"/>
        <v>-2539.4499999999998</v>
      </c>
      <c r="G121" s="5" t="s">
        <v>4</v>
      </c>
      <c r="H121" s="7">
        <v>4237.45</v>
      </c>
      <c r="I121" s="5" t="s">
        <v>4</v>
      </c>
      <c r="J121" s="7">
        <v>0</v>
      </c>
      <c r="K121" s="5" t="s">
        <v>4</v>
      </c>
      <c r="L121" s="10">
        <f t="shared" si="3"/>
        <v>-4237.45</v>
      </c>
      <c r="M121" s="5" t="s">
        <v>4</v>
      </c>
      <c r="N121" s="7">
        <v>0</v>
      </c>
      <c r="O121" s="5" t="s">
        <v>4</v>
      </c>
      <c r="P121" s="7">
        <v>-4237.45</v>
      </c>
    </row>
    <row r="122" spans="1:16" ht="19.2" x14ac:dyDescent="0.3">
      <c r="A122" s="6" t="s">
        <v>126</v>
      </c>
      <c r="B122" s="7">
        <v>0</v>
      </c>
      <c r="C122" s="5" t="s">
        <v>4</v>
      </c>
      <c r="D122" s="7">
        <v>875</v>
      </c>
      <c r="E122" s="5" t="s">
        <v>4</v>
      </c>
      <c r="F122" s="10">
        <f t="shared" si="2"/>
        <v>875</v>
      </c>
      <c r="G122" s="5" t="s">
        <v>4</v>
      </c>
      <c r="H122" s="7">
        <v>0</v>
      </c>
      <c r="I122" s="5" t="s">
        <v>4</v>
      </c>
      <c r="J122" s="7">
        <v>1750</v>
      </c>
      <c r="K122" s="5" t="s">
        <v>4</v>
      </c>
      <c r="L122" s="10">
        <f t="shared" si="3"/>
        <v>1750</v>
      </c>
      <c r="M122" s="5" t="s">
        <v>4</v>
      </c>
      <c r="N122" s="7">
        <v>10500</v>
      </c>
      <c r="O122" s="5" t="s">
        <v>4</v>
      </c>
      <c r="P122" s="7">
        <v>10500</v>
      </c>
    </row>
    <row r="123" spans="1:16" x14ac:dyDescent="0.3">
      <c r="A123" s="6" t="s">
        <v>127</v>
      </c>
      <c r="B123" s="7">
        <v>2872.22</v>
      </c>
      <c r="C123" s="5" t="s">
        <v>4</v>
      </c>
      <c r="D123" s="7">
        <v>0</v>
      </c>
      <c r="E123" s="5" t="s">
        <v>4</v>
      </c>
      <c r="F123" s="10">
        <f t="shared" si="2"/>
        <v>-2872.22</v>
      </c>
      <c r="G123" s="5" t="s">
        <v>4</v>
      </c>
      <c r="H123" s="7">
        <v>0</v>
      </c>
      <c r="I123" s="5" t="s">
        <v>4</v>
      </c>
      <c r="J123" s="7">
        <v>0</v>
      </c>
      <c r="K123" s="5" t="s">
        <v>4</v>
      </c>
      <c r="L123" s="10">
        <f t="shared" si="3"/>
        <v>0</v>
      </c>
      <c r="M123" s="5" t="s">
        <v>4</v>
      </c>
      <c r="N123" s="7">
        <v>0</v>
      </c>
      <c r="O123" s="5" t="s">
        <v>4</v>
      </c>
      <c r="P123" s="7">
        <v>0</v>
      </c>
    </row>
    <row r="124" spans="1:16" x14ac:dyDescent="0.3">
      <c r="A124" s="6" t="s">
        <v>128</v>
      </c>
      <c r="B124" s="7">
        <v>0</v>
      </c>
      <c r="C124" s="5" t="s">
        <v>4</v>
      </c>
      <c r="D124" s="7">
        <v>1083.3333333333333</v>
      </c>
      <c r="E124" s="5" t="s">
        <v>4</v>
      </c>
      <c r="F124" s="10">
        <f t="shared" si="2"/>
        <v>1083.3333333333333</v>
      </c>
      <c r="G124" s="5" t="s">
        <v>4</v>
      </c>
      <c r="H124" s="7">
        <v>0</v>
      </c>
      <c r="I124" s="5" t="s">
        <v>4</v>
      </c>
      <c r="J124" s="7">
        <v>2166.67</v>
      </c>
      <c r="K124" s="5" t="s">
        <v>4</v>
      </c>
      <c r="L124" s="10">
        <f t="shared" si="3"/>
        <v>2166.67</v>
      </c>
      <c r="M124" s="5" t="s">
        <v>4</v>
      </c>
      <c r="N124" s="7">
        <v>13000</v>
      </c>
      <c r="O124" s="5" t="s">
        <v>4</v>
      </c>
      <c r="P124" s="7">
        <v>13000</v>
      </c>
    </row>
    <row r="125" spans="1:16" x14ac:dyDescent="0.3">
      <c r="A125" s="6" t="s">
        <v>129</v>
      </c>
      <c r="B125" s="7">
        <v>17686.63</v>
      </c>
      <c r="C125" s="5" t="s">
        <v>4</v>
      </c>
      <c r="D125" s="7">
        <v>6666.666666666667</v>
      </c>
      <c r="E125" s="5" t="s">
        <v>4</v>
      </c>
      <c r="F125" s="10">
        <f t="shared" si="2"/>
        <v>-11019.963333333333</v>
      </c>
      <c r="G125" s="5" t="s">
        <v>4</v>
      </c>
      <c r="H125" s="7">
        <v>17656.63</v>
      </c>
      <c r="I125" s="5" t="s">
        <v>4</v>
      </c>
      <c r="J125" s="7">
        <v>13333.33</v>
      </c>
      <c r="K125" s="5" t="s">
        <v>4</v>
      </c>
      <c r="L125" s="10">
        <f t="shared" si="3"/>
        <v>-4323.3000000000011</v>
      </c>
      <c r="M125" s="5" t="s">
        <v>4</v>
      </c>
      <c r="N125" s="7">
        <v>80000</v>
      </c>
      <c r="O125" s="5" t="s">
        <v>4</v>
      </c>
      <c r="P125" s="7">
        <v>62343.37</v>
      </c>
    </row>
    <row r="126" spans="1:16" x14ac:dyDescent="0.3">
      <c r="A126" s="6" t="s">
        <v>130</v>
      </c>
      <c r="B126" s="7">
        <v>0</v>
      </c>
      <c r="C126" s="5" t="s">
        <v>4</v>
      </c>
      <c r="D126" s="7">
        <v>1166.6666666666667</v>
      </c>
      <c r="E126" s="5" t="s">
        <v>4</v>
      </c>
      <c r="F126" s="10">
        <f t="shared" si="2"/>
        <v>1166.6666666666667</v>
      </c>
      <c r="G126" s="5" t="s">
        <v>4</v>
      </c>
      <c r="H126" s="7">
        <v>0</v>
      </c>
      <c r="I126" s="5" t="s">
        <v>4</v>
      </c>
      <c r="J126" s="7">
        <v>2333.33</v>
      </c>
      <c r="K126" s="5" t="s">
        <v>4</v>
      </c>
      <c r="L126" s="10">
        <f t="shared" si="3"/>
        <v>2333.33</v>
      </c>
      <c r="M126" s="5" t="s">
        <v>4</v>
      </c>
      <c r="N126" s="7">
        <v>14000</v>
      </c>
      <c r="O126" s="5" t="s">
        <v>4</v>
      </c>
      <c r="P126" s="7">
        <v>14000</v>
      </c>
    </row>
    <row r="127" spans="1:16" x14ac:dyDescent="0.3">
      <c r="A127" s="6" t="s">
        <v>131</v>
      </c>
      <c r="B127" s="7">
        <v>0</v>
      </c>
      <c r="C127" s="5" t="s">
        <v>4</v>
      </c>
      <c r="D127" s="7">
        <v>2050</v>
      </c>
      <c r="E127" s="5" t="s">
        <v>4</v>
      </c>
      <c r="F127" s="10">
        <f t="shared" si="2"/>
        <v>2050</v>
      </c>
      <c r="G127" s="5" t="s">
        <v>4</v>
      </c>
      <c r="H127" s="7">
        <v>0</v>
      </c>
      <c r="I127" s="5" t="s">
        <v>4</v>
      </c>
      <c r="J127" s="7">
        <v>4100</v>
      </c>
      <c r="K127" s="5" t="s">
        <v>4</v>
      </c>
      <c r="L127" s="10">
        <f t="shared" si="3"/>
        <v>4100</v>
      </c>
      <c r="M127" s="5" t="s">
        <v>4</v>
      </c>
      <c r="N127" s="7">
        <v>24600</v>
      </c>
      <c r="O127" s="5" t="s">
        <v>4</v>
      </c>
      <c r="P127" s="7">
        <v>24600</v>
      </c>
    </row>
    <row r="128" spans="1:16" ht="19.2" x14ac:dyDescent="0.3">
      <c r="A128" s="6" t="s">
        <v>132</v>
      </c>
      <c r="B128" s="7">
        <v>0</v>
      </c>
      <c r="C128" s="5" t="s">
        <v>4</v>
      </c>
      <c r="D128" s="7">
        <v>1666.6666666666667</v>
      </c>
      <c r="E128" s="5" t="s">
        <v>4</v>
      </c>
      <c r="F128" s="10">
        <f t="shared" si="2"/>
        <v>1666.6666666666667</v>
      </c>
      <c r="G128" s="5" t="s">
        <v>4</v>
      </c>
      <c r="H128" s="7">
        <v>0</v>
      </c>
      <c r="I128" s="5" t="s">
        <v>4</v>
      </c>
      <c r="J128" s="7">
        <v>3333.33</v>
      </c>
      <c r="K128" s="5" t="s">
        <v>4</v>
      </c>
      <c r="L128" s="10">
        <f t="shared" si="3"/>
        <v>3333.33</v>
      </c>
      <c r="M128" s="5" t="s">
        <v>4</v>
      </c>
      <c r="N128" s="7">
        <v>20000</v>
      </c>
      <c r="O128" s="5" t="s">
        <v>4</v>
      </c>
      <c r="P128" s="7">
        <v>20000</v>
      </c>
    </row>
    <row r="129" spans="1:16" ht="19.2" x14ac:dyDescent="0.3">
      <c r="A129" s="6" t="s">
        <v>133</v>
      </c>
      <c r="B129" s="7">
        <v>0</v>
      </c>
      <c r="C129" s="5" t="s">
        <v>4</v>
      </c>
      <c r="D129" s="7">
        <v>7083.333333333333</v>
      </c>
      <c r="E129" s="5" t="s">
        <v>4</v>
      </c>
      <c r="F129" s="10">
        <f t="shared" si="2"/>
        <v>7083.333333333333</v>
      </c>
      <c r="G129" s="5" t="s">
        <v>4</v>
      </c>
      <c r="H129" s="7">
        <v>3098.87</v>
      </c>
      <c r="I129" s="5" t="s">
        <v>4</v>
      </c>
      <c r="J129" s="7">
        <v>14166.67</v>
      </c>
      <c r="K129" s="5" t="s">
        <v>4</v>
      </c>
      <c r="L129" s="10">
        <f t="shared" si="3"/>
        <v>11067.8</v>
      </c>
      <c r="M129" s="5" t="s">
        <v>4</v>
      </c>
      <c r="N129" s="7">
        <v>85000</v>
      </c>
      <c r="O129" s="5" t="s">
        <v>4</v>
      </c>
      <c r="P129" s="7">
        <v>81901.13</v>
      </c>
    </row>
    <row r="130" spans="1:16" x14ac:dyDescent="0.3">
      <c r="A130" s="6" t="s">
        <v>134</v>
      </c>
      <c r="B130" s="7">
        <v>18619.57</v>
      </c>
      <c r="C130" s="5" t="s">
        <v>4</v>
      </c>
      <c r="D130" s="7">
        <v>19583.333333333332</v>
      </c>
      <c r="E130" s="5" t="s">
        <v>4</v>
      </c>
      <c r="F130" s="10">
        <f t="shared" si="2"/>
        <v>963.76333333333241</v>
      </c>
      <c r="G130" s="5" t="s">
        <v>4</v>
      </c>
      <c r="H130" s="7">
        <v>37239.14</v>
      </c>
      <c r="I130" s="5" t="s">
        <v>4</v>
      </c>
      <c r="J130" s="7">
        <v>39166.67</v>
      </c>
      <c r="K130" s="5" t="s">
        <v>4</v>
      </c>
      <c r="L130" s="10">
        <f t="shared" si="3"/>
        <v>1927.5299999999988</v>
      </c>
      <c r="M130" s="5" t="s">
        <v>4</v>
      </c>
      <c r="N130" s="7">
        <v>235000</v>
      </c>
      <c r="O130" s="5" t="s">
        <v>4</v>
      </c>
      <c r="P130" s="7">
        <v>197760.86</v>
      </c>
    </row>
    <row r="131" spans="1:16" ht="19.2" x14ac:dyDescent="0.3">
      <c r="A131" s="6" t="s">
        <v>135</v>
      </c>
      <c r="B131" s="7">
        <v>6450</v>
      </c>
      <c r="C131" s="5" t="s">
        <v>4</v>
      </c>
      <c r="D131" s="7">
        <v>6732.5</v>
      </c>
      <c r="E131" s="5" t="s">
        <v>4</v>
      </c>
      <c r="F131" s="10">
        <f t="shared" si="2"/>
        <v>282.5</v>
      </c>
      <c r="G131" s="5" t="s">
        <v>4</v>
      </c>
      <c r="H131" s="7">
        <v>12900</v>
      </c>
      <c r="I131" s="5" t="s">
        <v>4</v>
      </c>
      <c r="J131" s="7">
        <v>13465</v>
      </c>
      <c r="K131" s="5" t="s">
        <v>4</v>
      </c>
      <c r="L131" s="10">
        <f t="shared" si="3"/>
        <v>565</v>
      </c>
      <c r="M131" s="5" t="s">
        <v>4</v>
      </c>
      <c r="N131" s="7">
        <v>80790</v>
      </c>
      <c r="O131" s="5" t="s">
        <v>4</v>
      </c>
      <c r="P131" s="7">
        <v>67890</v>
      </c>
    </row>
    <row r="132" spans="1:16" ht="19.2" x14ac:dyDescent="0.3">
      <c r="A132" s="6" t="s">
        <v>136</v>
      </c>
      <c r="B132" s="7">
        <v>0.01</v>
      </c>
      <c r="C132" s="5" t="s">
        <v>4</v>
      </c>
      <c r="D132" s="7">
        <v>0</v>
      </c>
      <c r="E132" s="5" t="s">
        <v>4</v>
      </c>
      <c r="F132" s="10">
        <f t="shared" si="2"/>
        <v>-0.01</v>
      </c>
      <c r="G132" s="5" t="s">
        <v>4</v>
      </c>
      <c r="H132" s="7">
        <v>0.01</v>
      </c>
      <c r="I132" s="5" t="s">
        <v>4</v>
      </c>
      <c r="J132" s="7">
        <v>0</v>
      </c>
      <c r="K132" s="5" t="s">
        <v>4</v>
      </c>
      <c r="L132" s="10">
        <f t="shared" si="3"/>
        <v>-0.01</v>
      </c>
      <c r="M132" s="5" t="s">
        <v>4</v>
      </c>
      <c r="N132" s="7">
        <v>0</v>
      </c>
      <c r="O132" s="5" t="s">
        <v>4</v>
      </c>
      <c r="P132" s="7">
        <v>-0.01</v>
      </c>
    </row>
    <row r="133" spans="1:16" ht="19.2" x14ac:dyDescent="0.3">
      <c r="A133" s="6" t="s">
        <v>137</v>
      </c>
      <c r="B133" s="7">
        <v>12358.08</v>
      </c>
      <c r="C133" s="5" t="s">
        <v>4</v>
      </c>
      <c r="D133" s="7">
        <v>11725</v>
      </c>
      <c r="E133" s="5" t="s">
        <v>4</v>
      </c>
      <c r="F133" s="10">
        <f t="shared" si="2"/>
        <v>-633.07999999999993</v>
      </c>
      <c r="G133" s="5" t="s">
        <v>4</v>
      </c>
      <c r="H133" s="7">
        <v>24716.16</v>
      </c>
      <c r="I133" s="5" t="s">
        <v>4</v>
      </c>
      <c r="J133" s="7">
        <v>23450</v>
      </c>
      <c r="K133" s="5" t="s">
        <v>4</v>
      </c>
      <c r="L133" s="10">
        <f t="shared" si="3"/>
        <v>-1266.1599999999999</v>
      </c>
      <c r="M133" s="5" t="s">
        <v>4</v>
      </c>
      <c r="N133" s="7">
        <v>140700</v>
      </c>
      <c r="O133" s="5" t="s">
        <v>4</v>
      </c>
      <c r="P133" s="7">
        <v>115983.84</v>
      </c>
    </row>
    <row r="134" spans="1:16" ht="19.2" x14ac:dyDescent="0.3">
      <c r="A134" s="6" t="s">
        <v>138</v>
      </c>
      <c r="B134" s="7">
        <v>0</v>
      </c>
      <c r="C134" s="5" t="s">
        <v>4</v>
      </c>
      <c r="D134" s="7">
        <v>1172.5</v>
      </c>
      <c r="E134" s="5" t="s">
        <v>4</v>
      </c>
      <c r="F134" s="10">
        <f t="shared" si="2"/>
        <v>1172.5</v>
      </c>
      <c r="G134" s="5" t="s">
        <v>4</v>
      </c>
      <c r="H134" s="7">
        <v>0</v>
      </c>
      <c r="I134" s="5" t="s">
        <v>4</v>
      </c>
      <c r="J134" s="7">
        <v>2345</v>
      </c>
      <c r="K134" s="5" t="s">
        <v>4</v>
      </c>
      <c r="L134" s="10">
        <f t="shared" si="3"/>
        <v>2345</v>
      </c>
      <c r="M134" s="5" t="s">
        <v>4</v>
      </c>
      <c r="N134" s="7">
        <v>14070</v>
      </c>
      <c r="O134" s="5" t="s">
        <v>4</v>
      </c>
      <c r="P134" s="7">
        <v>14070</v>
      </c>
    </row>
    <row r="135" spans="1:16" x14ac:dyDescent="0.3">
      <c r="A135" s="6" t="s">
        <v>139</v>
      </c>
      <c r="B135" s="7">
        <v>0</v>
      </c>
      <c r="C135" s="5" t="s">
        <v>4</v>
      </c>
      <c r="D135" s="7">
        <v>177.5</v>
      </c>
      <c r="E135" s="5" t="s">
        <v>4</v>
      </c>
      <c r="F135" s="10">
        <f t="shared" si="2"/>
        <v>177.5</v>
      </c>
      <c r="G135" s="5" t="s">
        <v>4</v>
      </c>
      <c r="H135" s="7">
        <v>0</v>
      </c>
      <c r="I135" s="5" t="s">
        <v>4</v>
      </c>
      <c r="J135" s="7">
        <v>355</v>
      </c>
      <c r="K135" s="5" t="s">
        <v>4</v>
      </c>
      <c r="L135" s="10">
        <f t="shared" si="3"/>
        <v>355</v>
      </c>
      <c r="M135" s="5" t="s">
        <v>4</v>
      </c>
      <c r="N135" s="7">
        <v>2130</v>
      </c>
      <c r="O135" s="5" t="s">
        <v>4</v>
      </c>
      <c r="P135" s="7">
        <v>2130</v>
      </c>
    </row>
    <row r="136" spans="1:16" ht="19.2" x14ac:dyDescent="0.3">
      <c r="A136" s="6" t="s">
        <v>140</v>
      </c>
      <c r="B136" s="7">
        <v>3116.64</v>
      </c>
      <c r="C136" s="5" t="s">
        <v>4</v>
      </c>
      <c r="D136" s="7">
        <v>0</v>
      </c>
      <c r="E136" s="5" t="s">
        <v>4</v>
      </c>
      <c r="F136" s="10">
        <f t="shared" si="2"/>
        <v>-3116.64</v>
      </c>
      <c r="G136" s="5" t="s">
        <v>4</v>
      </c>
      <c r="H136" s="7">
        <v>3116.64</v>
      </c>
      <c r="I136" s="5" t="s">
        <v>4</v>
      </c>
      <c r="J136" s="7">
        <v>0</v>
      </c>
      <c r="K136" s="5" t="s">
        <v>4</v>
      </c>
      <c r="L136" s="10">
        <f t="shared" si="3"/>
        <v>-3116.64</v>
      </c>
      <c r="M136" s="5" t="s">
        <v>4</v>
      </c>
      <c r="N136" s="7">
        <v>0</v>
      </c>
      <c r="O136" s="5" t="s">
        <v>4</v>
      </c>
      <c r="P136" s="7">
        <v>-3116.64</v>
      </c>
    </row>
    <row r="137" spans="1:16" ht="19.2" x14ac:dyDescent="0.3">
      <c r="A137" s="6" t="s">
        <v>141</v>
      </c>
      <c r="B137" s="7">
        <v>1185</v>
      </c>
      <c r="C137" s="5" t="s">
        <v>4</v>
      </c>
      <c r="D137" s="7">
        <v>1902.25</v>
      </c>
      <c r="E137" s="5" t="s">
        <v>4</v>
      </c>
      <c r="F137" s="10">
        <f t="shared" si="2"/>
        <v>717.25</v>
      </c>
      <c r="G137" s="5" t="s">
        <v>4</v>
      </c>
      <c r="H137" s="7">
        <v>1945.03</v>
      </c>
      <c r="I137" s="5" t="s">
        <v>4</v>
      </c>
      <c r="J137" s="7">
        <v>3804.5</v>
      </c>
      <c r="K137" s="5" t="s">
        <v>4</v>
      </c>
      <c r="L137" s="10">
        <f t="shared" si="3"/>
        <v>1859.47</v>
      </c>
      <c r="M137" s="5" t="s">
        <v>4</v>
      </c>
      <c r="N137" s="7">
        <v>22827</v>
      </c>
      <c r="O137" s="5" t="s">
        <v>4</v>
      </c>
      <c r="P137" s="7">
        <v>20881.97</v>
      </c>
    </row>
    <row r="138" spans="1:16" ht="19.2" x14ac:dyDescent="0.3">
      <c r="A138" s="6" t="s">
        <v>142</v>
      </c>
      <c r="B138" s="7">
        <v>92.69</v>
      </c>
      <c r="C138" s="5" t="s">
        <v>4</v>
      </c>
      <c r="D138" s="7">
        <v>130.16666666666666</v>
      </c>
      <c r="E138" s="5" t="s">
        <v>4</v>
      </c>
      <c r="F138" s="10">
        <f t="shared" si="2"/>
        <v>37.476666666666659</v>
      </c>
      <c r="G138" s="5" t="s">
        <v>4</v>
      </c>
      <c r="H138" s="7">
        <v>152.74</v>
      </c>
      <c r="I138" s="5" t="s">
        <v>4</v>
      </c>
      <c r="J138" s="7">
        <v>260.33</v>
      </c>
      <c r="K138" s="5" t="s">
        <v>4</v>
      </c>
      <c r="L138" s="10">
        <f t="shared" si="3"/>
        <v>107.58999999999997</v>
      </c>
      <c r="M138" s="5" t="s">
        <v>4</v>
      </c>
      <c r="N138" s="7">
        <v>1562</v>
      </c>
      <c r="O138" s="5" t="s">
        <v>4</v>
      </c>
      <c r="P138" s="7">
        <v>1409.26</v>
      </c>
    </row>
    <row r="139" spans="1:16" x14ac:dyDescent="0.3">
      <c r="A139" s="6" t="s">
        <v>143</v>
      </c>
      <c r="B139" s="7">
        <v>0</v>
      </c>
      <c r="C139" s="5" t="s">
        <v>4</v>
      </c>
      <c r="D139" s="7">
        <v>2366.6666666666665</v>
      </c>
      <c r="E139" s="5" t="s">
        <v>4</v>
      </c>
      <c r="F139" s="10">
        <f t="shared" si="2"/>
        <v>2366.6666666666665</v>
      </c>
      <c r="G139" s="5" t="s">
        <v>4</v>
      </c>
      <c r="H139" s="7">
        <v>0</v>
      </c>
      <c r="I139" s="5" t="s">
        <v>4</v>
      </c>
      <c r="J139" s="7">
        <v>4733.33</v>
      </c>
      <c r="K139" s="5" t="s">
        <v>4</v>
      </c>
      <c r="L139" s="10">
        <f t="shared" si="3"/>
        <v>4733.33</v>
      </c>
      <c r="M139" s="5" t="s">
        <v>4</v>
      </c>
      <c r="N139" s="7">
        <v>28400</v>
      </c>
      <c r="O139" s="5" t="s">
        <v>4</v>
      </c>
      <c r="P139" s="7">
        <v>28400</v>
      </c>
    </row>
    <row r="140" spans="1:16" ht="19.2" x14ac:dyDescent="0.3">
      <c r="A140" s="6" t="s">
        <v>144</v>
      </c>
      <c r="B140" s="7">
        <v>167.57</v>
      </c>
      <c r="C140" s="5" t="s">
        <v>4</v>
      </c>
      <c r="D140" s="7">
        <v>366.66666666666669</v>
      </c>
      <c r="E140" s="5" t="s">
        <v>4</v>
      </c>
      <c r="F140" s="10">
        <f t="shared" si="2"/>
        <v>199.09666666666669</v>
      </c>
      <c r="G140" s="5" t="s">
        <v>4</v>
      </c>
      <c r="H140" s="7">
        <v>271.92</v>
      </c>
      <c r="I140" s="5" t="s">
        <v>4</v>
      </c>
      <c r="J140" s="7">
        <v>733.33</v>
      </c>
      <c r="K140" s="5" t="s">
        <v>4</v>
      </c>
      <c r="L140" s="10">
        <f t="shared" si="3"/>
        <v>461.41</v>
      </c>
      <c r="M140" s="5" t="s">
        <v>4</v>
      </c>
      <c r="N140" s="7">
        <v>4400</v>
      </c>
      <c r="O140" s="5" t="s">
        <v>4</v>
      </c>
      <c r="P140" s="7">
        <v>4128.08</v>
      </c>
    </row>
    <row r="141" spans="1:16" ht="19.2" x14ac:dyDescent="0.3">
      <c r="A141" s="6" t="s">
        <v>145</v>
      </c>
      <c r="B141" s="7">
        <v>1226.76</v>
      </c>
      <c r="C141" s="5" t="s">
        <v>4</v>
      </c>
      <c r="D141" s="7">
        <v>1233.25</v>
      </c>
      <c r="E141" s="5" t="s">
        <v>4</v>
      </c>
      <c r="F141" s="10">
        <f t="shared" si="2"/>
        <v>6.4900000000000091</v>
      </c>
      <c r="G141" s="5" t="s">
        <v>4</v>
      </c>
      <c r="H141" s="7">
        <v>3951.41</v>
      </c>
      <c r="I141" s="5" t="s">
        <v>4</v>
      </c>
      <c r="J141" s="7">
        <v>2466.5</v>
      </c>
      <c r="K141" s="5" t="s">
        <v>4</v>
      </c>
      <c r="L141" s="10">
        <f t="shared" si="3"/>
        <v>-1484.9099999999999</v>
      </c>
      <c r="M141" s="5" t="s">
        <v>4</v>
      </c>
      <c r="N141" s="7">
        <v>14799</v>
      </c>
      <c r="O141" s="5" t="s">
        <v>4</v>
      </c>
      <c r="P141" s="7">
        <v>10847.59</v>
      </c>
    </row>
    <row r="142" spans="1:16" x14ac:dyDescent="0.3">
      <c r="A142" s="3" t="s">
        <v>146</v>
      </c>
      <c r="B142" s="8">
        <f>SUM(B36:B141)</f>
        <v>354318.89</v>
      </c>
      <c r="C142" s="4" t="s">
        <v>4</v>
      </c>
      <c r="D142" s="8">
        <f>SUM(D36:D141)</f>
        <v>388883.51923076919</v>
      </c>
      <c r="E142" s="4" t="s">
        <v>4</v>
      </c>
      <c r="F142" s="8">
        <f>SUM(F36:F141)</f>
        <v>34564.629230769227</v>
      </c>
      <c r="G142" s="4" t="s">
        <v>4</v>
      </c>
      <c r="H142" s="8">
        <f>SUM(H36:H141)</f>
        <v>676228.62999999977</v>
      </c>
      <c r="I142" s="4" t="s">
        <v>4</v>
      </c>
      <c r="J142" s="8">
        <f>SUM(J36:J141)</f>
        <v>745667.61538461561</v>
      </c>
      <c r="K142" s="4" t="s">
        <v>4</v>
      </c>
      <c r="L142" s="8">
        <f>SUM(L36:L141)</f>
        <v>69438.9853846154</v>
      </c>
      <c r="M142" s="2" t="s">
        <v>4</v>
      </c>
      <c r="N142" s="8">
        <v>4345608</v>
      </c>
      <c r="O142" s="2" t="s">
        <v>4</v>
      </c>
      <c r="P142" s="8">
        <v>3669379.37</v>
      </c>
    </row>
    <row r="143" spans="1:16" x14ac:dyDescent="0.3">
      <c r="A143" s="3" t="s">
        <v>147</v>
      </c>
      <c r="B143" s="8">
        <f>+B34-B142</f>
        <v>31761.190000000002</v>
      </c>
      <c r="C143" s="4" t="s">
        <v>4</v>
      </c>
      <c r="D143" s="8">
        <f>+D34-D142</f>
        <v>-13651.102564102504</v>
      </c>
      <c r="E143" s="4" t="s">
        <v>4</v>
      </c>
      <c r="F143" s="8">
        <f>+F142+F34</f>
        <v>45412.292564102565</v>
      </c>
      <c r="G143" s="4" t="s">
        <v>4</v>
      </c>
      <c r="H143" s="8">
        <f>+H34-H142</f>
        <v>89598.250000000233</v>
      </c>
      <c r="I143" s="4" t="s">
        <v>4</v>
      </c>
      <c r="J143" s="8">
        <f>+J34-J142</f>
        <v>4797.2146153843496</v>
      </c>
      <c r="K143" s="4" t="s">
        <v>4</v>
      </c>
      <c r="L143" s="8">
        <f>+L142+L34</f>
        <v>84801.035384615403</v>
      </c>
      <c r="M143" s="4" t="s">
        <v>4</v>
      </c>
      <c r="N143" s="8">
        <v>157181</v>
      </c>
      <c r="O143" s="4" t="s">
        <v>4</v>
      </c>
      <c r="P143" s="8">
        <v>-67582.75</v>
      </c>
    </row>
    <row r="144" spans="1:16" x14ac:dyDescent="0.3">
      <c r="A144" s="3" t="s">
        <v>4</v>
      </c>
      <c r="B144" s="9" t="s">
        <v>4</v>
      </c>
      <c r="C144" s="4" t="s">
        <v>4</v>
      </c>
      <c r="D144" s="9" t="s">
        <v>4</v>
      </c>
      <c r="E144" s="4" t="s">
        <v>4</v>
      </c>
      <c r="F144" s="9" t="s">
        <v>4</v>
      </c>
      <c r="G144" s="4" t="s">
        <v>4</v>
      </c>
      <c r="H144" s="9" t="s">
        <v>4</v>
      </c>
      <c r="I144" s="4" t="s">
        <v>4</v>
      </c>
      <c r="J144" s="9" t="s">
        <v>4</v>
      </c>
      <c r="K144" s="4" t="s">
        <v>4</v>
      </c>
      <c r="L144" s="9" t="s">
        <v>4</v>
      </c>
      <c r="M144" s="4" t="s">
        <v>4</v>
      </c>
      <c r="N144" s="9" t="s">
        <v>4</v>
      </c>
      <c r="O144" s="4" t="s">
        <v>4</v>
      </c>
      <c r="P144" s="9" t="s">
        <v>4</v>
      </c>
    </row>
    <row r="145" ht="0" hidden="1" customHeight="1" x14ac:dyDescent="0.3"/>
    <row r="146" ht="3.9" customHeight="1" x14ac:dyDescent="0.3"/>
  </sheetData>
  <mergeCells count="5">
    <mergeCell ref="A1:P1"/>
    <mergeCell ref="A2:P2"/>
    <mergeCell ref="A3:P3"/>
    <mergeCell ref="A4:P4"/>
    <mergeCell ref="A5:P5"/>
  </mergeCells>
  <pageMargins left="0.5" right="0.5" top="0.5" bottom="1.2277799212598399" header="0.5" footer="0.5"/>
  <pageSetup scale="90" orientation="portrait" horizontalDpi="300" verticalDpi="300" r:id="rId1"/>
  <headerFooter alignWithMargins="0">
    <oddFooter>&amp;L&amp;"Arial,Regular"&amp;5 www.pha-web.com 
&amp;"-,Regular"© 2018 Management Computer Services, Inc. (MCS) &amp;C&amp;"Arial,Regular"&amp;8  
&amp;"-,Regular"&amp;5Page &amp;P of &amp;N &amp;R&amp;"Arial,Regular"&amp;5 12/13/2018 3:17:57 PM 
&amp;"-,Regular"Printed by: Tony Polcari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glNewMonthEndOperatingStatement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tpolcari</dc:creator>
  <cp:lastModifiedBy>Denise Smith</cp:lastModifiedBy>
  <dcterms:created xsi:type="dcterms:W3CDTF">2018-12-13T21:00:34Z</dcterms:created>
  <dcterms:modified xsi:type="dcterms:W3CDTF">2018-12-13T22:19:11Z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